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Настя (ОЭРЗиС)\Проект ИП 2024-2029\Проект_ИП_по_Хабаровскому_краю_на_2024_2029_доп\"/>
    </mc:Choice>
  </mc:AlternateContent>
  <xr:revisionPtr revIDLastSave="0" documentId="13_ncr:1_{293C0612-9DAF-4F9E-BBB7-F88EDA909BB5}" xr6:coauthVersionLast="47" xr6:coauthVersionMax="47" xr10:uidLastSave="{00000000-0000-0000-0000-000000000000}"/>
  <bookViews>
    <workbookView xWindow="0" yWindow="0" windowWidth="28800" windowHeight="1560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6" i="13" l="1"/>
  <c r="S206" i="13"/>
  <c r="Q206" i="13"/>
  <c r="O206" i="13"/>
  <c r="M206" i="13"/>
  <c r="K206" i="13"/>
  <c r="H206" i="13"/>
  <c r="T203" i="13"/>
  <c r="T197" i="13"/>
  <c r="T229" i="13" l="1"/>
  <c r="I198" i="13" l="1"/>
  <c r="J309" i="13"/>
  <c r="J289" i="13" s="1"/>
  <c r="I289" i="13"/>
  <c r="J287" i="13"/>
  <c r="J260" i="13" s="1"/>
  <c r="S260" i="13"/>
  <c r="Q260" i="13"/>
  <c r="O260" i="13"/>
  <c r="M260" i="13"/>
  <c r="K260" i="13"/>
  <c r="I260" i="13"/>
  <c r="S252" i="13"/>
  <c r="R252" i="13"/>
  <c r="Q252" i="13"/>
  <c r="P252" i="13"/>
  <c r="O252" i="13"/>
  <c r="N252" i="13"/>
  <c r="M252" i="13"/>
  <c r="L252" i="13"/>
  <c r="K252" i="13"/>
  <c r="J252" i="13"/>
  <c r="I252" i="13"/>
  <c r="J219" i="13"/>
  <c r="L219" i="13" s="1"/>
  <c r="N219" i="13" s="1"/>
  <c r="S217" i="13"/>
  <c r="Q217" i="13"/>
  <c r="Q216" i="13" s="1"/>
  <c r="Q249" i="13" s="1"/>
  <c r="O217" i="13"/>
  <c r="O216" i="13" s="1"/>
  <c r="O249" i="13" s="1"/>
  <c r="M217" i="13"/>
  <c r="K217" i="13"/>
  <c r="K216" i="13" s="1"/>
  <c r="K249" i="13" s="1"/>
  <c r="S216" i="13"/>
  <c r="S249" i="13" s="1"/>
  <c r="M216" i="13"/>
  <c r="M249" i="13" s="1"/>
  <c r="I204" i="13"/>
  <c r="I201" i="13"/>
  <c r="I200" i="13" s="1"/>
  <c r="I196" i="13"/>
  <c r="I193" i="13" s="1"/>
  <c r="S193" i="13"/>
  <c r="S191" i="13" s="1"/>
  <c r="Q193" i="13"/>
  <c r="Q191" i="13" s="1"/>
  <c r="O193" i="13"/>
  <c r="O191" i="13" s="1"/>
  <c r="M193" i="13"/>
  <c r="M191" i="13" s="1"/>
  <c r="K193" i="13"/>
  <c r="K191" i="13" s="1"/>
  <c r="I179" i="13"/>
  <c r="I173" i="13" s="1"/>
  <c r="S173" i="13"/>
  <c r="S248" i="13" s="1"/>
  <c r="Q173" i="13"/>
  <c r="O173" i="13"/>
  <c r="M173" i="13"/>
  <c r="K173" i="13"/>
  <c r="Q248" i="13" l="1"/>
  <c r="Q256" i="13" s="1"/>
  <c r="L309" i="13"/>
  <c r="L289" i="13" s="1"/>
  <c r="K248" i="13"/>
  <c r="K256" i="13" s="1"/>
  <c r="O248" i="13"/>
  <c r="O256" i="13" s="1"/>
  <c r="S256" i="13"/>
  <c r="M248" i="13"/>
  <c r="M256" i="13" s="1"/>
  <c r="P219" i="13"/>
  <c r="N309" i="13"/>
  <c r="L287" i="13"/>
  <c r="J59" i="13"/>
  <c r="J198" i="13" s="1"/>
  <c r="J75" i="13"/>
  <c r="J206" i="13" s="1"/>
  <c r="L59" i="13" l="1"/>
  <c r="R219" i="13"/>
  <c r="P309" i="13"/>
  <c r="N289" i="13"/>
  <c r="N287" i="13"/>
  <c r="L260" i="13"/>
  <c r="J374" i="13"/>
  <c r="L374" i="13" s="1"/>
  <c r="N374" i="13" s="1"/>
  <c r="P374" i="13" s="1"/>
  <c r="R374" i="13" s="1"/>
  <c r="L198" i="13" l="1"/>
  <c r="N59" i="13"/>
  <c r="N260" i="13"/>
  <c r="P287" i="13"/>
  <c r="R309" i="13"/>
  <c r="R289" i="13" s="1"/>
  <c r="P289" i="13"/>
  <c r="D357" i="13"/>
  <c r="N198" i="13" l="1"/>
  <c r="P59" i="13"/>
  <c r="P260" i="13"/>
  <c r="R287" i="13"/>
  <c r="R260" i="13" s="1"/>
  <c r="G153" i="13"/>
  <c r="G151" i="13"/>
  <c r="G159" i="13"/>
  <c r="U197" i="13"/>
  <c r="G228" i="13"/>
  <c r="U229" i="13"/>
  <c r="U253" i="13"/>
  <c r="T253" i="13"/>
  <c r="U299" i="13"/>
  <c r="T299" i="13"/>
  <c r="P198" i="13" l="1"/>
  <c r="R59" i="13"/>
  <c r="R198" i="13" s="1"/>
  <c r="E87" i="13"/>
  <c r="F18" i="13"/>
  <c r="U107" i="13"/>
  <c r="T107" i="13"/>
  <c r="F193" i="13"/>
  <c r="F191" i="13" s="1"/>
  <c r="F217" i="13"/>
  <c r="F348" i="13"/>
  <c r="F347" i="13" s="1"/>
  <c r="E348" i="13"/>
  <c r="E347" i="13" s="1"/>
  <c r="D348" i="13"/>
  <c r="D347" i="13" s="1"/>
  <c r="U58" i="13"/>
  <c r="T58" i="13"/>
  <c r="U198" i="13" l="1"/>
  <c r="T198" i="13"/>
  <c r="L350" i="13"/>
  <c r="J351" i="13"/>
  <c r="L351" i="13" s="1"/>
  <c r="N351" i="13" s="1"/>
  <c r="P351" i="13" s="1"/>
  <c r="R351" i="13" s="1"/>
  <c r="L349" i="13"/>
  <c r="N349" i="13" s="1"/>
  <c r="P349" i="13" s="1"/>
  <c r="R349" i="13" s="1"/>
  <c r="L75" i="13"/>
  <c r="N75" i="13" l="1"/>
  <c r="L206" i="13"/>
  <c r="L348" i="13"/>
  <c r="L347" i="13" s="1"/>
  <c r="N350" i="13"/>
  <c r="P350" i="13" s="1"/>
  <c r="R350" i="13" s="1"/>
  <c r="J354" i="13"/>
  <c r="L354" i="13" s="1"/>
  <c r="N354" i="13" s="1"/>
  <c r="L355" i="13"/>
  <c r="N355" i="13" s="1"/>
  <c r="P355" i="13" s="1"/>
  <c r="R355" i="13" s="1"/>
  <c r="J356" i="13"/>
  <c r="L356" i="13" s="1"/>
  <c r="N356" i="13" s="1"/>
  <c r="P356" i="13" s="1"/>
  <c r="R356" i="13" s="1"/>
  <c r="U203" i="13"/>
  <c r="U257" i="13"/>
  <c r="T257" i="13"/>
  <c r="U258" i="13"/>
  <c r="T258" i="13"/>
  <c r="H357" i="13"/>
  <c r="I357" i="13"/>
  <c r="P75" i="13" l="1"/>
  <c r="N206" i="13"/>
  <c r="N353" i="13"/>
  <c r="N352" i="13" s="1"/>
  <c r="P354" i="13"/>
  <c r="R354" i="13" s="1"/>
  <c r="U292" i="13"/>
  <c r="H292" i="13"/>
  <c r="T292" i="13" s="1"/>
  <c r="G292" i="13"/>
  <c r="F292" i="13"/>
  <c r="E292" i="13"/>
  <c r="D292" i="13"/>
  <c r="R75" i="13" l="1"/>
  <c r="R206" i="13" s="1"/>
  <c r="U206" i="13" s="1"/>
  <c r="P206" i="13"/>
  <c r="T206" i="13" l="1"/>
  <c r="E357" i="13"/>
  <c r="U136" i="13" l="1"/>
  <c r="T136" i="13"/>
  <c r="U138" i="13"/>
  <c r="T138" i="13"/>
  <c r="U144" i="13"/>
  <c r="T144" i="13"/>
  <c r="U356" i="13"/>
  <c r="U355" i="13"/>
  <c r="U354" i="13"/>
  <c r="T356" i="13"/>
  <c r="T355" i="13"/>
  <c r="T354" i="13"/>
  <c r="U26" i="13"/>
  <c r="U32" i="13"/>
  <c r="U41" i="13"/>
  <c r="U56" i="13"/>
  <c r="U54" i="13"/>
  <c r="U53" i="13"/>
  <c r="U49" i="13"/>
  <c r="U47" i="13"/>
  <c r="U59" i="13"/>
  <c r="U75" i="13"/>
  <c r="U102" i="13"/>
  <c r="U130" i="13"/>
  <c r="U181" i="13"/>
  <c r="U192" i="13"/>
  <c r="U190" i="13"/>
  <c r="U209" i="13"/>
  <c r="U225" i="13"/>
  <c r="U224" i="13"/>
  <c r="U223" i="13"/>
  <c r="U222" i="13"/>
  <c r="U221" i="13"/>
  <c r="U220" i="13"/>
  <c r="U219" i="13"/>
  <c r="U228" i="13"/>
  <c r="U241" i="13"/>
  <c r="U252" i="13"/>
  <c r="U251" i="13"/>
  <c r="U250" i="13"/>
  <c r="U255" i="13"/>
  <c r="U260" i="13"/>
  <c r="U271" i="13"/>
  <c r="U275" i="13"/>
  <c r="U287" i="13"/>
  <c r="U289" i="13"/>
  <c r="U295" i="13"/>
  <c r="U297" i="13"/>
  <c r="U305" i="13"/>
  <c r="U309" i="13"/>
  <c r="U351" i="13"/>
  <c r="U350" i="13"/>
  <c r="U349" i="13"/>
  <c r="T26" i="13"/>
  <c r="T32" i="13"/>
  <c r="T41" i="13"/>
  <c r="T56" i="13"/>
  <c r="T54" i="13"/>
  <c r="T53" i="13"/>
  <c r="T49" i="13"/>
  <c r="T47" i="13"/>
  <c r="T59" i="13"/>
  <c r="T75" i="13"/>
  <c r="T102" i="13"/>
  <c r="T130" i="13"/>
  <c r="T181" i="13"/>
  <c r="T190" i="13"/>
  <c r="T192" i="13"/>
  <c r="T209" i="13"/>
  <c r="T225" i="13"/>
  <c r="T224" i="13"/>
  <c r="T223" i="13"/>
  <c r="T222" i="13"/>
  <c r="T221" i="13"/>
  <c r="T220" i="13"/>
  <c r="T219" i="13"/>
  <c r="T228" i="13"/>
  <c r="T241" i="13"/>
  <c r="T251" i="13"/>
  <c r="T250" i="13"/>
  <c r="T255" i="13"/>
  <c r="T275" i="13"/>
  <c r="T271" i="13"/>
  <c r="T287" i="13"/>
  <c r="T289" i="13"/>
  <c r="T295" i="13"/>
  <c r="T297" i="13"/>
  <c r="T305" i="13"/>
  <c r="T309" i="13"/>
  <c r="T351" i="13"/>
  <c r="T350" i="13"/>
  <c r="T349" i="13"/>
  <c r="T394" i="13"/>
  <c r="J24" i="13"/>
  <c r="J179" i="13" s="1"/>
  <c r="J173" i="13" s="1"/>
  <c r="J39" i="13"/>
  <c r="J52" i="13"/>
  <c r="J196" i="13" s="1"/>
  <c r="J55" i="13"/>
  <c r="J62" i="13"/>
  <c r="J63" i="13"/>
  <c r="J65" i="13"/>
  <c r="J72" i="13"/>
  <c r="J71" i="13"/>
  <c r="J76" i="13"/>
  <c r="J74" i="13"/>
  <c r="L74" i="13" s="1"/>
  <c r="N74" i="13" s="1"/>
  <c r="J78" i="13"/>
  <c r="J80" i="13"/>
  <c r="J106" i="13"/>
  <c r="L106" i="13" s="1"/>
  <c r="N106" i="13" s="1"/>
  <c r="P106" i="13" s="1"/>
  <c r="R106" i="13" s="1"/>
  <c r="J112" i="13"/>
  <c r="L112" i="13" s="1"/>
  <c r="N112" i="13" s="1"/>
  <c r="P112" i="13" s="1"/>
  <c r="R112" i="13" s="1"/>
  <c r="L63" i="13" l="1"/>
  <c r="J201" i="13"/>
  <c r="J200" i="13"/>
  <c r="L55" i="13"/>
  <c r="L204" i="13" s="1"/>
  <c r="J204" i="13"/>
  <c r="J193" i="13"/>
  <c r="L39" i="13"/>
  <c r="N39" i="13" s="1"/>
  <c r="P39" i="13" s="1"/>
  <c r="R39" i="13" s="1"/>
  <c r="J73" i="13"/>
  <c r="J208" i="13" s="1"/>
  <c r="L76" i="13"/>
  <c r="N76" i="13" s="1"/>
  <c r="P76" i="13" s="1"/>
  <c r="R76" i="13" s="1"/>
  <c r="L24" i="13"/>
  <c r="L52" i="13"/>
  <c r="N55" i="13"/>
  <c r="L62" i="13"/>
  <c r="N62" i="13" s="1"/>
  <c r="P62" i="13" s="1"/>
  <c r="R62" i="13" s="1"/>
  <c r="L65" i="13"/>
  <c r="N65" i="13" s="1"/>
  <c r="P65" i="13" s="1"/>
  <c r="R65" i="13" s="1"/>
  <c r="L71" i="13"/>
  <c r="N71" i="13" s="1"/>
  <c r="P71" i="13" s="1"/>
  <c r="R71" i="13" s="1"/>
  <c r="L72" i="13"/>
  <c r="P74" i="13"/>
  <c r="R74" i="13" s="1"/>
  <c r="L78" i="13"/>
  <c r="N78" i="13" s="1"/>
  <c r="P78" i="13" s="1"/>
  <c r="R78" i="13" s="1"/>
  <c r="L80" i="13"/>
  <c r="N80" i="13" s="1"/>
  <c r="P80" i="13" s="1"/>
  <c r="R80" i="13" s="1"/>
  <c r="T106" i="13"/>
  <c r="U106" i="13"/>
  <c r="U112" i="13"/>
  <c r="T112" i="13"/>
  <c r="J87" i="13"/>
  <c r="N52" i="13" l="1"/>
  <c r="L196" i="13"/>
  <c r="N24" i="13"/>
  <c r="L179" i="13"/>
  <c r="P55" i="13"/>
  <c r="N204" i="13"/>
  <c r="N63" i="13"/>
  <c r="L201" i="13"/>
  <c r="L200" i="13" s="1"/>
  <c r="U71" i="13"/>
  <c r="U76" i="13"/>
  <c r="T76" i="13"/>
  <c r="U39" i="13"/>
  <c r="T39" i="13"/>
  <c r="U74" i="13"/>
  <c r="T74" i="13"/>
  <c r="L87" i="13"/>
  <c r="U62" i="13"/>
  <c r="T62" i="13"/>
  <c r="U65" i="13"/>
  <c r="T65" i="13"/>
  <c r="T71" i="13"/>
  <c r="N72" i="13"/>
  <c r="T78" i="13"/>
  <c r="U78" i="13"/>
  <c r="U80" i="13"/>
  <c r="T80" i="13"/>
  <c r="S57" i="13"/>
  <c r="R57" i="13"/>
  <c r="R205" i="13" s="1"/>
  <c r="Q57" i="13"/>
  <c r="P57" i="13"/>
  <c r="P205" i="13" s="1"/>
  <c r="O57" i="13"/>
  <c r="N57" i="13"/>
  <c r="N205" i="13" s="1"/>
  <c r="M57" i="13"/>
  <c r="L57" i="13"/>
  <c r="L205" i="13" s="1"/>
  <c r="K57" i="13"/>
  <c r="J57" i="13"/>
  <c r="J205" i="13" s="1"/>
  <c r="T205" i="13" s="1"/>
  <c r="I57" i="13"/>
  <c r="I205" i="13" s="1"/>
  <c r="U205" i="13" s="1"/>
  <c r="H57" i="13"/>
  <c r="G57" i="13"/>
  <c r="F57" i="13"/>
  <c r="E57" i="13"/>
  <c r="D57" i="13"/>
  <c r="F357" i="13"/>
  <c r="R55" i="13" l="1"/>
  <c r="R204" i="13" s="1"/>
  <c r="P204" i="13"/>
  <c r="P24" i="13"/>
  <c r="N179" i="13"/>
  <c r="N173" i="13" s="1"/>
  <c r="P52" i="13"/>
  <c r="N196" i="13"/>
  <c r="N193" i="13" s="1"/>
  <c r="U55" i="13"/>
  <c r="P63" i="13"/>
  <c r="N201" i="13"/>
  <c r="L173" i="13"/>
  <c r="L193" i="13"/>
  <c r="U57" i="13"/>
  <c r="T57" i="13"/>
  <c r="P72" i="13"/>
  <c r="R72" i="13" s="1"/>
  <c r="T204" i="13" l="1"/>
  <c r="U204" i="13"/>
  <c r="N200" i="13"/>
  <c r="R52" i="13"/>
  <c r="P196" i="13"/>
  <c r="T52" i="13"/>
  <c r="T55" i="13"/>
  <c r="R24" i="13"/>
  <c r="R179" i="13" s="1"/>
  <c r="R173" i="13" s="1"/>
  <c r="P179" i="13"/>
  <c r="R63" i="13"/>
  <c r="P201" i="13"/>
  <c r="P200" i="13"/>
  <c r="U72" i="13"/>
  <c r="T72" i="13"/>
  <c r="S18" i="13"/>
  <c r="Q18" i="13"/>
  <c r="Q81" i="13" s="1"/>
  <c r="P18" i="13"/>
  <c r="O18" i="13"/>
  <c r="N18" i="13"/>
  <c r="M18" i="13"/>
  <c r="L18" i="13"/>
  <c r="K18" i="13"/>
  <c r="J18" i="13"/>
  <c r="I18" i="13"/>
  <c r="H18" i="13"/>
  <c r="E18" i="13"/>
  <c r="D18" i="13"/>
  <c r="G18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F33" i="13"/>
  <c r="E33" i="13"/>
  <c r="D33" i="13"/>
  <c r="G33" i="13"/>
  <c r="E105" i="13"/>
  <c r="D105" i="13"/>
  <c r="S105" i="13"/>
  <c r="R105" i="13"/>
  <c r="Q105" i="13"/>
  <c r="P105" i="13"/>
  <c r="O105" i="13"/>
  <c r="N105" i="13"/>
  <c r="M105" i="13"/>
  <c r="L105" i="13"/>
  <c r="K105" i="13"/>
  <c r="J105" i="13"/>
  <c r="I105" i="13"/>
  <c r="H105" i="13"/>
  <c r="G105" i="13"/>
  <c r="F105" i="13"/>
  <c r="M50" i="13"/>
  <c r="M48" i="13" s="1"/>
  <c r="S51" i="13"/>
  <c r="S50" i="13" s="1"/>
  <c r="S48" i="13" s="1"/>
  <c r="R51" i="13"/>
  <c r="R50" i="13" s="1"/>
  <c r="R48" i="13" s="1"/>
  <c r="Q51" i="13"/>
  <c r="Q50" i="13" s="1"/>
  <c r="Q48" i="13" s="1"/>
  <c r="P51" i="13"/>
  <c r="P50" i="13" s="1"/>
  <c r="P48" i="13" s="1"/>
  <c r="O51" i="13"/>
  <c r="O50" i="13" s="1"/>
  <c r="O48" i="13" s="1"/>
  <c r="N51" i="13"/>
  <c r="N50" i="13" s="1"/>
  <c r="N48" i="13" s="1"/>
  <c r="M51" i="13"/>
  <c r="L51" i="13"/>
  <c r="L50" i="13" s="1"/>
  <c r="L48" i="13" s="1"/>
  <c r="K51" i="13"/>
  <c r="K50" i="13" s="1"/>
  <c r="K48" i="13" s="1"/>
  <c r="J51" i="13"/>
  <c r="I51" i="13"/>
  <c r="H51" i="13"/>
  <c r="H50" i="13" s="1"/>
  <c r="H48" i="13" s="1"/>
  <c r="G51" i="13"/>
  <c r="G50" i="13" s="1"/>
  <c r="G48" i="13" s="1"/>
  <c r="F51" i="13"/>
  <c r="F50" i="13" s="1"/>
  <c r="F48" i="13" s="1"/>
  <c r="E51" i="13"/>
  <c r="E50" i="13" s="1"/>
  <c r="E48" i="13" s="1"/>
  <c r="D51" i="13"/>
  <c r="D50" i="13" s="1"/>
  <c r="D48" i="13" s="1"/>
  <c r="S64" i="13"/>
  <c r="R64" i="13"/>
  <c r="Q64" i="13"/>
  <c r="P64" i="13"/>
  <c r="O64" i="13"/>
  <c r="N64" i="13"/>
  <c r="M64" i="13"/>
  <c r="L64" i="13"/>
  <c r="K64" i="13"/>
  <c r="J64" i="13"/>
  <c r="I64" i="13"/>
  <c r="H64" i="13"/>
  <c r="G64" i="13"/>
  <c r="F64" i="13"/>
  <c r="E64" i="13"/>
  <c r="D64" i="13"/>
  <c r="S70" i="13"/>
  <c r="R70" i="13"/>
  <c r="R202" i="13" s="1"/>
  <c r="Q70" i="13"/>
  <c r="P70" i="13"/>
  <c r="P202" i="13" s="1"/>
  <c r="O70" i="13"/>
  <c r="N70" i="13"/>
  <c r="N202" i="13" s="1"/>
  <c r="N191" i="13" s="1"/>
  <c r="N248" i="13" s="1"/>
  <c r="M70" i="13"/>
  <c r="L70" i="13"/>
  <c r="L202" i="13" s="1"/>
  <c r="L191" i="13" s="1"/>
  <c r="L248" i="13" s="1"/>
  <c r="K70" i="13"/>
  <c r="J70" i="13"/>
  <c r="J202" i="13" s="1"/>
  <c r="I70" i="13"/>
  <c r="I202" i="13" s="1"/>
  <c r="G70" i="13"/>
  <c r="F70" i="13"/>
  <c r="E70" i="13"/>
  <c r="D70" i="13"/>
  <c r="S73" i="13"/>
  <c r="R73" i="13"/>
  <c r="R208" i="13" s="1"/>
  <c r="Q73" i="13"/>
  <c r="P73" i="13"/>
  <c r="P208" i="13" s="1"/>
  <c r="O73" i="13"/>
  <c r="N73" i="13"/>
  <c r="N208" i="13" s="1"/>
  <c r="M73" i="13"/>
  <c r="L73" i="13"/>
  <c r="L208" i="13" s="1"/>
  <c r="K73" i="13"/>
  <c r="I73" i="13"/>
  <c r="I208" i="13" s="1"/>
  <c r="U208" i="13" s="1"/>
  <c r="H73" i="13"/>
  <c r="G73" i="13"/>
  <c r="F73" i="13"/>
  <c r="E73" i="13"/>
  <c r="D73" i="13"/>
  <c r="S81" i="13"/>
  <c r="O81" i="13"/>
  <c r="K81" i="13"/>
  <c r="S87" i="13"/>
  <c r="R87" i="13"/>
  <c r="Q87" i="13"/>
  <c r="P87" i="13"/>
  <c r="O87" i="13"/>
  <c r="N87" i="13"/>
  <c r="M87" i="13"/>
  <c r="K87" i="13"/>
  <c r="I87" i="13"/>
  <c r="H87" i="13"/>
  <c r="G87" i="13"/>
  <c r="D87" i="13"/>
  <c r="F87" i="13"/>
  <c r="S89" i="13"/>
  <c r="R89" i="13"/>
  <c r="Q89" i="13"/>
  <c r="P89" i="13"/>
  <c r="O89" i="13"/>
  <c r="N89" i="13"/>
  <c r="M89" i="13"/>
  <c r="L89" i="13"/>
  <c r="K89" i="13"/>
  <c r="J89" i="13"/>
  <c r="I89" i="13"/>
  <c r="U89" i="13" s="1"/>
  <c r="H89" i="13"/>
  <c r="T89" i="13" s="1"/>
  <c r="F89" i="13"/>
  <c r="S95" i="13"/>
  <c r="R95" i="13"/>
  <c r="Q95" i="13"/>
  <c r="P95" i="13"/>
  <c r="O95" i="13"/>
  <c r="N95" i="13"/>
  <c r="M95" i="13"/>
  <c r="L95" i="13"/>
  <c r="K95" i="13"/>
  <c r="J95" i="13"/>
  <c r="I95" i="13"/>
  <c r="U95" i="13" s="1"/>
  <c r="H95" i="13"/>
  <c r="F95" i="13"/>
  <c r="R201" i="13" l="1"/>
  <c r="U201" i="13" s="1"/>
  <c r="R200" i="13"/>
  <c r="T63" i="13"/>
  <c r="U63" i="13"/>
  <c r="R18" i="13"/>
  <c r="U18" i="13" s="1"/>
  <c r="P193" i="13"/>
  <c r="T95" i="13"/>
  <c r="T208" i="13"/>
  <c r="I191" i="13"/>
  <c r="U202" i="13"/>
  <c r="U24" i="13"/>
  <c r="R196" i="13"/>
  <c r="T196" i="13" s="1"/>
  <c r="U52" i="13"/>
  <c r="T24" i="13"/>
  <c r="T202" i="13"/>
  <c r="J191" i="13"/>
  <c r="J248" i="13" s="1"/>
  <c r="P173" i="13"/>
  <c r="U179" i="13"/>
  <c r="T179" i="13"/>
  <c r="U200" i="13"/>
  <c r="T200" i="13"/>
  <c r="U64" i="13"/>
  <c r="U73" i="13"/>
  <c r="U33" i="13"/>
  <c r="U51" i="13"/>
  <c r="U70" i="13"/>
  <c r="T105" i="13"/>
  <c r="U105" i="13"/>
  <c r="T18" i="13"/>
  <c r="T87" i="13"/>
  <c r="T33" i="13"/>
  <c r="U87" i="13"/>
  <c r="J81" i="13"/>
  <c r="J50" i="13"/>
  <c r="T51" i="13"/>
  <c r="I50" i="13"/>
  <c r="T64" i="13"/>
  <c r="T70" i="13"/>
  <c r="T73" i="13"/>
  <c r="N81" i="13"/>
  <c r="E81" i="13"/>
  <c r="L81" i="13"/>
  <c r="I81" i="13"/>
  <c r="M81" i="13"/>
  <c r="G81" i="13"/>
  <c r="P81" i="13"/>
  <c r="F81" i="13"/>
  <c r="D81" i="13"/>
  <c r="R81" i="13" l="1"/>
  <c r="U173" i="13"/>
  <c r="R193" i="13"/>
  <c r="R191" i="13" s="1"/>
  <c r="R248" i="13" s="1"/>
  <c r="U196" i="13"/>
  <c r="I248" i="13"/>
  <c r="P191" i="13"/>
  <c r="P248" i="13" s="1"/>
  <c r="T201" i="13"/>
  <c r="U81" i="13"/>
  <c r="T81" i="13"/>
  <c r="J48" i="13"/>
  <c r="T48" i="13" s="1"/>
  <c r="T50" i="13"/>
  <c r="U50" i="13"/>
  <c r="I48" i="13"/>
  <c r="U191" i="13" l="1"/>
  <c r="U193" i="13"/>
  <c r="U48" i="13"/>
  <c r="S96" i="13"/>
  <c r="O96" i="13"/>
  <c r="K96" i="13"/>
  <c r="E97" i="13"/>
  <c r="E96" i="13" s="1"/>
  <c r="D97" i="13"/>
  <c r="D96" i="13" s="1"/>
  <c r="D121" i="13" s="1"/>
  <c r="D151" i="13" s="1"/>
  <c r="S97" i="13"/>
  <c r="R97" i="13"/>
  <c r="R96" i="13" s="1"/>
  <c r="R121" i="13" s="1"/>
  <c r="R151" i="13" s="1"/>
  <c r="Q97" i="13"/>
  <c r="Q96" i="13" s="1"/>
  <c r="P97" i="13"/>
  <c r="P96" i="13" s="1"/>
  <c r="P121" i="13" s="1"/>
  <c r="P151" i="13" s="1"/>
  <c r="O97" i="13"/>
  <c r="N97" i="13"/>
  <c r="N96" i="13" s="1"/>
  <c r="N121" i="13" s="1"/>
  <c r="N151" i="13" s="1"/>
  <c r="M97" i="13"/>
  <c r="M96" i="13" s="1"/>
  <c r="L97" i="13"/>
  <c r="L96" i="13" s="1"/>
  <c r="L121" i="13" s="1"/>
  <c r="L151" i="13" s="1"/>
  <c r="K97" i="13"/>
  <c r="J97" i="13"/>
  <c r="J96" i="13" s="1"/>
  <c r="J121" i="13" s="1"/>
  <c r="J151" i="13" s="1"/>
  <c r="I97" i="13"/>
  <c r="H97" i="13"/>
  <c r="T97" i="13" s="1"/>
  <c r="G97" i="13"/>
  <c r="G96" i="13" s="1"/>
  <c r="F97" i="13"/>
  <c r="F96" i="13" s="1"/>
  <c r="S123" i="13"/>
  <c r="S153" i="13" s="1"/>
  <c r="R123" i="13"/>
  <c r="R153" i="13" s="1"/>
  <c r="Q123" i="13"/>
  <c r="Q153" i="13" s="1"/>
  <c r="P123" i="13"/>
  <c r="P153" i="13" s="1"/>
  <c r="O123" i="13"/>
  <c r="O153" i="13" s="1"/>
  <c r="N123" i="13"/>
  <c r="N153" i="13" s="1"/>
  <c r="M123" i="13"/>
  <c r="M153" i="13" s="1"/>
  <c r="L123" i="13"/>
  <c r="L153" i="13" s="1"/>
  <c r="K123" i="13"/>
  <c r="K153" i="13" s="1"/>
  <c r="J123" i="13"/>
  <c r="J153" i="13" s="1"/>
  <c r="I123" i="13"/>
  <c r="H123" i="13"/>
  <c r="F123" i="13"/>
  <c r="F153" i="13" s="1"/>
  <c r="S129" i="13"/>
  <c r="S159" i="13" s="1"/>
  <c r="R129" i="13"/>
  <c r="Q129" i="13"/>
  <c r="Q159" i="13" s="1"/>
  <c r="P129" i="13"/>
  <c r="P159" i="13" s="1"/>
  <c r="O129" i="13"/>
  <c r="O159" i="13" s="1"/>
  <c r="N129" i="13"/>
  <c r="M129" i="13"/>
  <c r="M159" i="13" s="1"/>
  <c r="L129" i="13"/>
  <c r="L159" i="13" s="1"/>
  <c r="K129" i="13"/>
  <c r="K159" i="13" s="1"/>
  <c r="J129" i="13"/>
  <c r="I129" i="13"/>
  <c r="H129" i="13"/>
  <c r="F129" i="13"/>
  <c r="F159" i="13" s="1"/>
  <c r="R159" i="13"/>
  <c r="N159" i="13"/>
  <c r="J159" i="13"/>
  <c r="D252" i="13"/>
  <c r="H173" i="13"/>
  <c r="T173" i="13" s="1"/>
  <c r="G173" i="13"/>
  <c r="F173" i="13"/>
  <c r="E173" i="13"/>
  <c r="D173" i="13"/>
  <c r="E193" i="13"/>
  <c r="E191" i="13" s="1"/>
  <c r="D193" i="13"/>
  <c r="D191" i="13" s="1"/>
  <c r="T193" i="13"/>
  <c r="H193" i="13"/>
  <c r="H191" i="13" s="1"/>
  <c r="G193" i="13"/>
  <c r="G191" i="13" s="1"/>
  <c r="G217" i="13"/>
  <c r="G216" i="13" s="1"/>
  <c r="G249" i="13" s="1"/>
  <c r="E217" i="13"/>
  <c r="E216" i="13" s="1"/>
  <c r="E249" i="13" s="1"/>
  <c r="D217" i="13"/>
  <c r="D216" i="13" s="1"/>
  <c r="D249" i="13" s="1"/>
  <c r="F216" i="13"/>
  <c r="F249" i="13" s="1"/>
  <c r="H252" i="13"/>
  <c r="T252" i="13" s="1"/>
  <c r="G252" i="13"/>
  <c r="F252" i="13"/>
  <c r="E252" i="13"/>
  <c r="E260" i="13"/>
  <c r="D260" i="13"/>
  <c r="H260" i="13"/>
  <c r="T260" i="13" s="1"/>
  <c r="G260" i="13"/>
  <c r="F260" i="13"/>
  <c r="S347" i="13"/>
  <c r="S348" i="13"/>
  <c r="R348" i="13"/>
  <c r="R347" i="13" s="1"/>
  <c r="Q348" i="13"/>
  <c r="Q347" i="13" s="1"/>
  <c r="P348" i="13"/>
  <c r="P347" i="13" s="1"/>
  <c r="O348" i="13"/>
  <c r="O347" i="13" s="1"/>
  <c r="N348" i="13"/>
  <c r="N347" i="13" s="1"/>
  <c r="M348" i="13"/>
  <c r="M347" i="13" s="1"/>
  <c r="K348" i="13"/>
  <c r="K347" i="13" s="1"/>
  <c r="J348" i="13"/>
  <c r="I348" i="13"/>
  <c r="H348" i="13"/>
  <c r="G348" i="13"/>
  <c r="G347" i="13" s="1"/>
  <c r="E353" i="13"/>
  <c r="D352" i="13"/>
  <c r="S353" i="13"/>
  <c r="S352" i="13" s="1"/>
  <c r="R353" i="13"/>
  <c r="R352" i="13" s="1"/>
  <c r="Q353" i="13"/>
  <c r="Q352" i="13" s="1"/>
  <c r="P353" i="13"/>
  <c r="P352" i="13" s="1"/>
  <c r="O353" i="13"/>
  <c r="O352" i="13" s="1"/>
  <c r="M353" i="13"/>
  <c r="M352" i="13" s="1"/>
  <c r="K353" i="13"/>
  <c r="K352" i="13" s="1"/>
  <c r="J353" i="13"/>
  <c r="G353" i="13"/>
  <c r="G352" i="13" s="1"/>
  <c r="F353" i="13"/>
  <c r="F352" i="13" s="1"/>
  <c r="H159" i="13" l="1"/>
  <c r="T129" i="13"/>
  <c r="U97" i="13"/>
  <c r="I159" i="13"/>
  <c r="U129" i="13"/>
  <c r="H153" i="13"/>
  <c r="T153" i="13" s="1"/>
  <c r="T123" i="13"/>
  <c r="F115" i="13"/>
  <c r="F121" i="13"/>
  <c r="H96" i="13"/>
  <c r="H121" i="13" s="1"/>
  <c r="I153" i="13"/>
  <c r="U123" i="13"/>
  <c r="I96" i="13"/>
  <c r="J352" i="13"/>
  <c r="L352" i="13" s="1"/>
  <c r="L353" i="13"/>
  <c r="U353" i="13" s="1"/>
  <c r="J347" i="13"/>
  <c r="U348" i="13"/>
  <c r="U96" i="13"/>
  <c r="T191" i="13"/>
  <c r="I347" i="13"/>
  <c r="U347" i="13" s="1"/>
  <c r="U248" i="13"/>
  <c r="E115" i="13"/>
  <c r="E145" i="13" s="1"/>
  <c r="T96" i="13"/>
  <c r="H347" i="13"/>
  <c r="T348" i="13"/>
  <c r="U153" i="13"/>
  <c r="U159" i="13"/>
  <c r="T159" i="13"/>
  <c r="T353" i="13"/>
  <c r="I352" i="13"/>
  <c r="U352" i="13" s="1"/>
  <c r="H352" i="13"/>
  <c r="R115" i="13"/>
  <c r="R145" i="13" s="1"/>
  <c r="R164" i="13" s="1"/>
  <c r="R160" i="13" s="1"/>
  <c r="N115" i="13"/>
  <c r="N166" i="13" s="1"/>
  <c r="L115" i="13"/>
  <c r="L166" i="13" s="1"/>
  <c r="J115" i="13"/>
  <c r="D115" i="13"/>
  <c r="P115" i="13"/>
  <c r="P166" i="13" s="1"/>
  <c r="G115" i="13"/>
  <c r="G166" i="13" s="1"/>
  <c r="M115" i="13"/>
  <c r="M166" i="13" s="1"/>
  <c r="M121" i="13"/>
  <c r="M151" i="13" s="1"/>
  <c r="Q115" i="13"/>
  <c r="Q166" i="13" s="1"/>
  <c r="Q121" i="13"/>
  <c r="Q151" i="13" s="1"/>
  <c r="K115" i="13"/>
  <c r="K166" i="13" s="1"/>
  <c r="K121" i="13"/>
  <c r="O115" i="13"/>
  <c r="O145" i="13" s="1"/>
  <c r="O164" i="13" s="1"/>
  <c r="O160" i="13" s="1"/>
  <c r="O121" i="13"/>
  <c r="O151" i="13" s="1"/>
  <c r="S115" i="13"/>
  <c r="S166" i="13" s="1"/>
  <c r="S121" i="13"/>
  <c r="F151" i="13"/>
  <c r="Q145" i="13"/>
  <c r="Q164" i="13" s="1"/>
  <c r="Q160" i="13" s="1"/>
  <c r="K145" i="13"/>
  <c r="K164" i="13" s="1"/>
  <c r="K160" i="13" s="1"/>
  <c r="S145" i="13"/>
  <c r="S164" i="13" s="1"/>
  <c r="S160" i="13" s="1"/>
  <c r="K151" i="13"/>
  <c r="S151" i="13"/>
  <c r="D248" i="13"/>
  <c r="D256" i="13" s="1"/>
  <c r="E248" i="13"/>
  <c r="E256" i="13" s="1"/>
  <c r="G248" i="13"/>
  <c r="G256" i="13" s="1"/>
  <c r="F248" i="13"/>
  <c r="F256" i="13" s="1"/>
  <c r="O166" i="13" l="1"/>
  <c r="E164" i="13"/>
  <c r="E160" i="13" s="1"/>
  <c r="D145" i="13"/>
  <c r="D166" i="13"/>
  <c r="E166" i="13"/>
  <c r="T347" i="13"/>
  <c r="T352" i="13"/>
  <c r="H248" i="13"/>
  <c r="T248" i="13" s="1"/>
  <c r="G145" i="13"/>
  <c r="U115" i="13"/>
  <c r="I166" i="13"/>
  <c r="U151" i="13"/>
  <c r="U121" i="13"/>
  <c r="R166" i="13"/>
  <c r="T115" i="13"/>
  <c r="T121" i="13"/>
  <c r="T151" i="13"/>
  <c r="N145" i="13"/>
  <c r="N164" i="13" s="1"/>
  <c r="N160" i="13" s="1"/>
  <c r="L145" i="13"/>
  <c r="L164" i="13" s="1"/>
  <c r="L160" i="13" s="1"/>
  <c r="J166" i="13"/>
  <c r="J145" i="13"/>
  <c r="J164" i="13" s="1"/>
  <c r="J160" i="13" s="1"/>
  <c r="P145" i="13"/>
  <c r="P164" i="13" s="1"/>
  <c r="P160" i="13" s="1"/>
  <c r="M145" i="13"/>
  <c r="M164" i="13" s="1"/>
  <c r="M160" i="13" s="1"/>
  <c r="F166" i="13"/>
  <c r="F145" i="13"/>
  <c r="Q357" i="13"/>
  <c r="P357" i="13"/>
  <c r="O357" i="13"/>
  <c r="N357" i="13"/>
  <c r="M357" i="13"/>
  <c r="L357" i="13"/>
  <c r="K357" i="13"/>
  <c r="J357" i="13"/>
  <c r="G357" i="13"/>
  <c r="S357" i="13"/>
  <c r="R357" i="13"/>
  <c r="S382" i="13"/>
  <c r="O382" i="13"/>
  <c r="K382" i="13"/>
  <c r="S391" i="13"/>
  <c r="S383" i="13" s="1"/>
  <c r="R391" i="13"/>
  <c r="R383" i="13" s="1"/>
  <c r="R382" i="13" s="1"/>
  <c r="R434" i="13" s="1"/>
  <c r="Q391" i="13"/>
  <c r="Q383" i="13" s="1"/>
  <c r="Q382" i="13" s="1"/>
  <c r="P391" i="13"/>
  <c r="P383" i="13" s="1"/>
  <c r="P382" i="13" s="1"/>
  <c r="O391" i="13"/>
  <c r="O383" i="13" s="1"/>
  <c r="N391" i="13"/>
  <c r="N383" i="13" s="1"/>
  <c r="N382" i="13" s="1"/>
  <c r="M391" i="13"/>
  <c r="M383" i="13" s="1"/>
  <c r="M382" i="13" s="1"/>
  <c r="L391" i="13"/>
  <c r="L383" i="13" s="1"/>
  <c r="L382" i="13" s="1"/>
  <c r="K391" i="13"/>
  <c r="K383" i="13" s="1"/>
  <c r="J391" i="13"/>
  <c r="J383" i="13" s="1"/>
  <c r="J382" i="13" s="1"/>
  <c r="I391" i="13"/>
  <c r="H391" i="13"/>
  <c r="H383" i="13" s="1"/>
  <c r="G391" i="13"/>
  <c r="G383" i="13" s="1"/>
  <c r="G382" i="13" s="1"/>
  <c r="F391" i="13"/>
  <c r="E391" i="13"/>
  <c r="E383" i="13" s="1"/>
  <c r="E382" i="13" s="1"/>
  <c r="D391" i="13"/>
  <c r="D383" i="13" s="1"/>
  <c r="D382" i="13" s="1"/>
  <c r="S407" i="13"/>
  <c r="R407" i="13"/>
  <c r="R406" i="13" s="1"/>
  <c r="Q407" i="13"/>
  <c r="P407" i="13"/>
  <c r="O407" i="13"/>
  <c r="O406" i="13" s="1"/>
  <c r="N407" i="13"/>
  <c r="M407" i="13"/>
  <c r="L407" i="13"/>
  <c r="K407" i="13"/>
  <c r="J407" i="13"/>
  <c r="J406" i="13" s="1"/>
  <c r="I407" i="13"/>
  <c r="H407" i="13"/>
  <c r="G407" i="13"/>
  <c r="F407" i="13"/>
  <c r="E407" i="13"/>
  <c r="D407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U389" i="13"/>
  <c r="T389" i="13"/>
  <c r="U394" i="13"/>
  <c r="T413" i="13"/>
  <c r="U413" i="13"/>
  <c r="U420" i="13"/>
  <c r="T420" i="13"/>
  <c r="U437" i="13"/>
  <c r="U435" i="13" s="1"/>
  <c r="T437" i="13"/>
  <c r="T435" i="13" s="1"/>
  <c r="U421" i="13"/>
  <c r="T421" i="13"/>
  <c r="S406" i="13"/>
  <c r="K406" i="13"/>
  <c r="T383" i="13" l="1"/>
  <c r="J434" i="13"/>
  <c r="J381" i="13" s="1"/>
  <c r="J380" i="13" s="1"/>
  <c r="J218" i="13" s="1"/>
  <c r="J217" i="13" s="1"/>
  <c r="J216" i="13" s="1"/>
  <c r="J249" i="13" s="1"/>
  <c r="J256" i="13" s="1"/>
  <c r="R381" i="13"/>
  <c r="R380" i="13" s="1"/>
  <c r="R218" i="13" s="1"/>
  <c r="R217" i="13" s="1"/>
  <c r="R216" i="13" s="1"/>
  <c r="R249" i="13" s="1"/>
  <c r="R256" i="13" s="1"/>
  <c r="D164" i="13"/>
  <c r="D160" i="13" s="1"/>
  <c r="F164" i="13"/>
  <c r="F160" i="13" s="1"/>
  <c r="G164" i="13"/>
  <c r="G160" i="13" s="1"/>
  <c r="U357" i="13"/>
  <c r="T357" i="13"/>
  <c r="U145" i="13"/>
  <c r="T166" i="13"/>
  <c r="U166" i="13"/>
  <c r="T145" i="13"/>
  <c r="T164" i="13"/>
  <c r="U391" i="13"/>
  <c r="I383" i="13"/>
  <c r="I382" i="13" s="1"/>
  <c r="U382" i="13" s="1"/>
  <c r="H382" i="13"/>
  <c r="T382" i="13" s="1"/>
  <c r="F383" i="13"/>
  <c r="F382" i="13" s="1"/>
  <c r="T391" i="13"/>
  <c r="T407" i="13"/>
  <c r="G406" i="13"/>
  <c r="G381" i="13" s="1"/>
  <c r="G380" i="13" s="1"/>
  <c r="F406" i="13"/>
  <c r="N406" i="13"/>
  <c r="U383" i="13"/>
  <c r="U407" i="13"/>
  <c r="H406" i="13"/>
  <c r="L406" i="13"/>
  <c r="P406" i="13"/>
  <c r="E406" i="13"/>
  <c r="E381" i="13" s="1"/>
  <c r="E380" i="13" s="1"/>
  <c r="I406" i="13"/>
  <c r="M406" i="13"/>
  <c r="M381" i="13" s="1"/>
  <c r="M380" i="13" s="1"/>
  <c r="Q406" i="13"/>
  <c r="Q381" i="13" s="1"/>
  <c r="Q380" i="13" s="1"/>
  <c r="D406" i="13"/>
  <c r="K381" i="13"/>
  <c r="K380" i="13" s="1"/>
  <c r="O381" i="13"/>
  <c r="O380" i="13" s="1"/>
  <c r="S381" i="13"/>
  <c r="S380" i="13" s="1"/>
  <c r="L434" i="13" l="1"/>
  <c r="L381" i="13" s="1"/>
  <c r="L380" i="13" s="1"/>
  <c r="L218" i="13" s="1"/>
  <c r="L217" i="13" s="1"/>
  <c r="L216" i="13" s="1"/>
  <c r="L249" i="13" s="1"/>
  <c r="L256" i="13" s="1"/>
  <c r="P434" i="13"/>
  <c r="P381" i="13" s="1"/>
  <c r="P380" i="13" s="1"/>
  <c r="P218" i="13" s="1"/>
  <c r="P217" i="13" s="1"/>
  <c r="P216" i="13" s="1"/>
  <c r="P249" i="13" s="1"/>
  <c r="P256" i="13" s="1"/>
  <c r="N434" i="13"/>
  <c r="I160" i="13"/>
  <c r="U160" i="13" s="1"/>
  <c r="U164" i="13"/>
  <c r="H160" i="13"/>
  <c r="T160" i="13" s="1"/>
  <c r="F381" i="13"/>
  <c r="F380" i="13" s="1"/>
  <c r="D381" i="13"/>
  <c r="D380" i="13" s="1"/>
  <c r="I381" i="13"/>
  <c r="I380" i="13" s="1"/>
  <c r="I218" i="13" s="1"/>
  <c r="U406" i="13"/>
  <c r="H381" i="13"/>
  <c r="H380" i="13" s="1"/>
  <c r="H218" i="13" s="1"/>
  <c r="T406" i="13"/>
  <c r="U434" i="13" l="1"/>
  <c r="T434" i="13"/>
  <c r="N381" i="13"/>
  <c r="N380" i="13" s="1"/>
  <c r="N218" i="13" s="1"/>
  <c r="N217" i="13" s="1"/>
  <c r="N216" i="13" s="1"/>
  <c r="N249" i="13" s="1"/>
  <c r="N256" i="13" s="1"/>
  <c r="T256" i="13" s="1"/>
  <c r="I217" i="13"/>
  <c r="H217" i="13"/>
  <c r="T380" i="13" l="1"/>
  <c r="U380" i="13"/>
  <c r="T381" i="13"/>
  <c r="T218" i="13"/>
  <c r="U381" i="13"/>
  <c r="U218" i="13"/>
  <c r="T217" i="13"/>
  <c r="H216" i="13"/>
  <c r="I216" i="13"/>
  <c r="U217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E248" i="6" s="1"/>
  <c r="F220" i="6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0" i="6" s="1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 s="1"/>
  <c r="G274" i="6" s="1"/>
  <c r="D271" i="6"/>
  <c r="E265" i="6"/>
  <c r="E275" i="6" s="1"/>
  <c r="E270" i="6"/>
  <c r="F265" i="6"/>
  <c r="C266" i="6"/>
  <c r="G266" i="6" s="1"/>
  <c r="D266" i="6"/>
  <c r="D270" i="6" s="1"/>
  <c r="E266" i="6"/>
  <c r="F266" i="6"/>
  <c r="F270" i="6" s="1"/>
  <c r="C267" i="6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F278" i="6"/>
  <c r="E250" i="6"/>
  <c r="E249" i="6"/>
  <c r="C276" i="6"/>
  <c r="E223" i="6"/>
  <c r="D239" i="6"/>
  <c r="D215" i="6" s="1"/>
  <c r="G215" i="6" s="1"/>
  <c r="G222" i="6"/>
  <c r="D250" i="6"/>
  <c r="D275" i="6"/>
  <c r="D278" i="6"/>
  <c r="C254" i="6"/>
  <c r="C279" i="6" s="1"/>
  <c r="D251" i="6"/>
  <c r="E252" i="6" l="1"/>
  <c r="D254" i="6"/>
  <c r="D279" i="6" s="1"/>
  <c r="D253" i="6"/>
  <c r="E251" i="6"/>
  <c r="E257" i="6" s="1"/>
  <c r="G220" i="6"/>
  <c r="D236" i="6"/>
  <c r="D259" i="6" s="1"/>
  <c r="D252" i="6"/>
  <c r="G265" i="6"/>
  <c r="G270" i="6" s="1"/>
  <c r="C270" i="6"/>
  <c r="C242" i="6"/>
  <c r="G275" i="6"/>
  <c r="D223" i="6"/>
  <c r="D249" i="6"/>
  <c r="C277" i="6"/>
  <c r="F236" i="6"/>
  <c r="F259" i="6" s="1"/>
  <c r="F276" i="6"/>
  <c r="C253" i="6"/>
  <c r="C256" i="6" s="1"/>
  <c r="C280" i="6" s="1"/>
  <c r="C251" i="6"/>
  <c r="C257" i="6" s="1"/>
  <c r="F253" i="6"/>
  <c r="F277" i="6"/>
  <c r="G200" i="6"/>
  <c r="F254" i="6"/>
  <c r="F279" i="6" s="1"/>
  <c r="F249" i="6"/>
  <c r="I249" i="13"/>
  <c r="U216" i="13"/>
  <c r="H249" i="13"/>
  <c r="T249" i="13" s="1"/>
  <c r="T216" i="13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C252" i="6" l="1"/>
  <c r="G271" i="6"/>
  <c r="F252" i="6"/>
  <c r="I256" i="13"/>
  <c r="U256" i="13" s="1"/>
  <c r="U249" i="13"/>
  <c r="E255" i="6"/>
  <c r="E256" i="6"/>
  <c r="E280" i="6" s="1"/>
  <c r="F255" i="6"/>
</calcChain>
</file>

<file path=xl/sharedStrings.xml><?xml version="1.0" encoding="utf-8"?>
<sst xmlns="http://schemas.openxmlformats.org/spreadsheetml/2006/main" count="7482" uniqueCount="1179">
  <si>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</si>
  <si>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</si>
  <si>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</si>
  <si>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</si>
  <si>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</si>
  <si>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</si>
  <si>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</si>
  <si>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</si>
  <si>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</si>
  <si>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</si>
  <si>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</si>
  <si>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</si>
  <si>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</si>
  <si>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</si>
  <si>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</si>
  <si>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</si>
  <si>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</si>
  <si>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</si>
  <si>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</si>
  <si>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</si>
  <si>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</si>
  <si>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</si>
  <si>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</si>
  <si>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</si>
  <si>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</si>
  <si>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</si>
  <si>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</si>
  <si>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</si>
  <si>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</si>
  <si>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</si>
  <si>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</si>
  <si>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</si>
  <si>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</si>
  <si>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</si>
  <si>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</si>
  <si>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</si>
  <si>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</si>
  <si>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</si>
  <si>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</si>
  <si>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</si>
  <si>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</si>
  <si>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</si>
  <si>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</si>
  <si>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</si>
  <si>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</si>
  <si>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</si>
  <si>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</si>
  <si>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</si>
  <si>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</si>
  <si>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</si>
  <si>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</si>
  <si>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</si>
  <si>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</si>
  <si>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</si>
  <si>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</si>
  <si>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</si>
  <si>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</si>
  <si>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</si>
  <si>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</si>
  <si>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</si>
  <si>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</si>
  <si>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</si>
  <si>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</si>
  <si>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</si>
  <si>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</si>
  <si>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</si>
  <si>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</si>
  <si>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</si>
  <si>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</si>
  <si>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</si>
  <si>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</si>
  <si>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</si>
  <si>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</si>
  <si>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</si>
  <si>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</si>
  <si>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</si>
  <si>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</si>
  <si>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</si>
  <si>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</si>
  <si>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</si>
  <si>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</si>
  <si>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</si>
  <si>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</si>
  <si>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</si>
  <si>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</si>
  <si>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</si>
  <si>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</si>
  <si>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</si>
  <si>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</si>
  <si>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</si>
  <si>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</si>
  <si>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</si>
  <si>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</si>
  <si>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</si>
  <si>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</si>
  <si>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</si>
  <si>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</si>
  <si>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</si>
  <si>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</si>
  <si>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</si>
  <si>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</si>
  <si>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</si>
  <si>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</si>
  <si>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</si>
  <si>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</si>
  <si>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</si>
  <si>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</si>
  <si>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</si>
  <si>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</si>
  <si>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</si>
  <si>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</si>
  <si>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</si>
  <si>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</si>
  <si>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</si>
  <si>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</si>
  <si>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</si>
  <si>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</si>
  <si>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</si>
  <si>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</si>
  <si>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</si>
  <si>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</si>
  <si>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</si>
  <si>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</si>
  <si>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</si>
  <si>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</si>
  <si>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</si>
  <si>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</si>
  <si>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</si>
  <si>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</si>
  <si>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</si>
  <si>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</si>
  <si>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</si>
  <si>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</si>
  <si>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</si>
  <si>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</si>
  <si>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</si>
  <si>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</si>
  <si>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</si>
  <si>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</si>
  <si>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</si>
  <si>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</si>
  <si>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</si>
  <si>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</si>
  <si>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</si>
  <si>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</si>
  <si>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</si>
  <si>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</si>
  <si>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</si>
  <si>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</si>
  <si>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</si>
  <si>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</si>
  <si>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</si>
  <si>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</si>
  <si>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</si>
  <si>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</si>
  <si>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</si>
  <si>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</si>
  <si>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</si>
  <si>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</si>
  <si>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</si>
  <si>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</si>
  <si>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</si>
  <si>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</si>
  <si>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</si>
  <si>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</si>
  <si>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</si>
  <si>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</si>
  <si>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</si>
  <si>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</si>
  <si>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</si>
  <si>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</si>
  <si>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</si>
  <si>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</si>
  <si>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</si>
  <si>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</si>
  <si>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</si>
  <si>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</si>
  <si>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</si>
  <si>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</si>
  <si>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</si>
  <si>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</si>
  <si>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</si>
  <si>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</si>
  <si>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</si>
  <si>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</si>
  <si>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</si>
  <si>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</si>
  <si>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</si>
  <si>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</si>
  <si>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</si>
  <si>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</si>
  <si>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</si>
  <si>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</si>
  <si>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</si>
  <si>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</si>
  <si>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</si>
  <si>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</si>
  <si>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</si>
  <si>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</si>
  <si>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</si>
  <si>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</si>
  <si>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</si>
  <si>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</si>
  <si>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</si>
  <si>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</si>
  <si>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</si>
  <si>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</si>
  <si>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</si>
  <si>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</si>
  <si>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</si>
  <si>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</si>
  <si>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</si>
  <si>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</si>
  <si>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</si>
  <si>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</si>
  <si>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</si>
  <si>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</si>
  <si>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</si>
  <si>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</si>
  <si>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</si>
  <si>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</si>
  <si>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</si>
  <si>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</si>
  <si>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</si>
  <si>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</si>
  <si>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</si>
  <si>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</si>
  <si>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</si>
  <si>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</si>
  <si>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</si>
  <si>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</si>
  <si>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</si>
  <si>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</si>
  <si>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</si>
  <si>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</si>
  <si>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</si>
  <si>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</si>
  <si>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</si>
  <si>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</si>
  <si>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</si>
  <si>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</si>
  <si>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</si>
  <si>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</si>
  <si>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</si>
  <si>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</si>
  <si>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</si>
  <si>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</si>
  <si>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</si>
  <si>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</si>
  <si>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</si>
  <si>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</si>
  <si>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</si>
  <si>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</si>
  <si>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</si>
  <si>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</si>
  <si>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</si>
  <si>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</si>
  <si>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</si>
  <si>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</si>
  <si>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</si>
  <si>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</si>
  <si>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</si>
  <si>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</si>
  <si>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</si>
  <si>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</si>
  <si>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</si>
  <si>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</si>
  <si>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</si>
  <si>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</si>
  <si>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</si>
  <si>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</si>
  <si>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</si>
  <si>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</si>
  <si>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</si>
  <si>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</si>
  <si>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</si>
  <si>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</si>
  <si>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</si>
  <si>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</si>
  <si>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</si>
  <si>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</si>
  <si>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</si>
  <si>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</si>
  <si>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</si>
  <si>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</si>
  <si>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</si>
  <si>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</si>
  <si>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</si>
  <si>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</si>
  <si>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</si>
  <si>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</si>
  <si>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</si>
  <si>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</si>
  <si>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</si>
  <si>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</si>
  <si>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</si>
  <si>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</si>
  <si>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</si>
  <si>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</si>
  <si>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</si>
  <si>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</si>
  <si>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</si>
  <si>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</si>
  <si>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</si>
  <si>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</si>
  <si>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</si>
  <si>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</si>
  <si>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</si>
  <si>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</si>
  <si>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</si>
  <si>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</si>
  <si>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</si>
  <si>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</si>
  <si>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</si>
  <si>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</si>
  <si>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</si>
  <si>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</si>
  <si>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</si>
  <si>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</si>
  <si>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</si>
  <si>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</si>
  <si>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</si>
  <si>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</si>
  <si>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</si>
  <si>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</si>
  <si>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</si>
  <si>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</si>
  <si>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</si>
  <si>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</si>
  <si>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</si>
  <si>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</si>
  <si>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</si>
  <si>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</si>
  <si>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</si>
  <si>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</si>
  <si>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</si>
  <si>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</si>
  <si>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</si>
  <si>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</si>
  <si>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</si>
  <si>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</si>
  <si>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</si>
  <si>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</si>
  <si>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</si>
  <si>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</si>
  <si>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</si>
  <si>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</si>
  <si>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</si>
  <si>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</si>
  <si>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</si>
  <si>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</si>
  <si>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</si>
  <si>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</si>
  <si>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</si>
  <si>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</si>
  <si>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</si>
  <si>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</si>
  <si>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</si>
  <si>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</si>
  <si>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</si>
  <si>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</si>
  <si>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</si>
  <si>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</si>
  <si>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</si>
  <si>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</si>
  <si>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</si>
  <si>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</si>
  <si>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</si>
  <si>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</si>
  <si>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</si>
  <si>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</si>
  <si>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</si>
  <si>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</si>
  <si>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</si>
  <si>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</si>
  <si>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</si>
  <si>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</si>
  <si>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</si>
  <si>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</si>
  <si>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</si>
  <si>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</si>
  <si>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</si>
  <si>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</si>
  <si>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</si>
  <si>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</si>
  <si>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</si>
  <si>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</si>
  <si>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</si>
  <si>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</si>
  <si>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</si>
  <si>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</si>
  <si>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</si>
  <si>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</si>
  <si>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</si>
  <si>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</si>
  <si>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</si>
  <si>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</si>
  <si>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</si>
  <si>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</si>
  <si>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</si>
  <si>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</si>
  <si>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</si>
  <si>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</si>
  <si>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</si>
  <si>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</si>
  <si>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</si>
  <si>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</si>
  <si>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</si>
  <si>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</si>
  <si>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</si>
  <si>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</si>
  <si>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</si>
  <si>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</si>
  <si>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</si>
  <si>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</si>
  <si>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</si>
  <si>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</si>
  <si>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</si>
  <si>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</si>
  <si>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</si>
  <si>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</si>
  <si>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</si>
  <si>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</si>
  <si>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</si>
  <si>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</si>
  <si>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</si>
  <si>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</si>
  <si>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</si>
  <si>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</si>
  <si>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</si>
  <si>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</si>
  <si>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</si>
  <si>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</si>
  <si>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</si>
  <si>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</si>
  <si>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</si>
  <si>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</si>
  <si>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</si>
  <si>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</si>
  <si>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</si>
  <si>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</si>
  <si>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</si>
  <si>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</si>
  <si>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</si>
  <si>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</si>
  <si>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</si>
  <si>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</si>
  <si>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</si>
  <si>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</si>
  <si>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</si>
  <si>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</si>
  <si>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</si>
  <si>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</si>
  <si>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</si>
  <si>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</si>
  <si>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</si>
  <si>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</si>
  <si>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</si>
  <si>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</si>
  <si>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</si>
  <si>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</si>
  <si>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</si>
  <si>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</si>
  <si>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</si>
  <si>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</si>
  <si>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</si>
  <si>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</si>
  <si>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</si>
  <si>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</si>
  <si>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</si>
  <si>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</si>
  <si>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</si>
  <si>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</si>
  <si>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</si>
  <si>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</si>
  <si>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</si>
  <si>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</si>
  <si>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</si>
  <si>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</si>
  <si>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</si>
  <si>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</si>
  <si>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</si>
  <si>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</si>
  <si>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</si>
  <si>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</si>
  <si>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</si>
  <si>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</si>
  <si>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</si>
  <si>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</si>
  <si>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</si>
  <si>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</si>
  <si>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</si>
  <si>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</si>
  <si>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</si>
  <si>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</si>
  <si>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</si>
  <si>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</si>
  <si>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</si>
  <si>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</si>
  <si>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</si>
  <si>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</si>
  <si>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</si>
  <si>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</si>
  <si>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</si>
  <si>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</si>
  <si>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</si>
  <si>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</si>
  <si>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</si>
  <si>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</si>
  <si>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</si>
  <si>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</si>
  <si>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</si>
  <si>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</si>
  <si>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</si>
  <si>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</si>
  <si>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</si>
  <si>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</si>
  <si>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</si>
  <si>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</si>
  <si>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</si>
  <si>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</si>
  <si>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</si>
  <si>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</si>
  <si>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</si>
  <si>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</si>
  <si>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</si>
  <si>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</si>
  <si>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</si>
  <si>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</si>
  <si>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</si>
  <si>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</si>
  <si>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</si>
  <si>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</si>
  <si>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</si>
  <si>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</si>
  <si>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</si>
  <si>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</si>
  <si>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</si>
  <si>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</si>
  <si>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</si>
  <si>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</si>
  <si>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</si>
  <si>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</si>
  <si>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</si>
  <si>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</si>
  <si>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</si>
  <si>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</si>
  <si>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</si>
  <si>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</si>
  <si>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</si>
  <si>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</si>
  <si>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</si>
  <si>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</si>
  <si>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</si>
  <si>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</si>
  <si>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</si>
  <si>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</si>
  <si>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</si>
  <si>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</si>
  <si>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</si>
  <si>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</si>
  <si>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</si>
  <si>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</si>
  <si>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</si>
  <si>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</si>
  <si>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</si>
  <si>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</si>
  <si>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</si>
  <si>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</si>
  <si>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</si>
  <si>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</si>
  <si>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</si>
  <si>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</si>
  <si>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</si>
  <si>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</si>
  <si>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</si>
  <si>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</si>
  <si>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</si>
  <si>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</si>
  <si>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</si>
  <si>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</si>
  <si>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</si>
  <si>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</si>
  <si>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</si>
  <si>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</si>
  <si>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</si>
  <si>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</si>
  <si>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</si>
  <si>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</si>
  <si>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</si>
  <si>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</si>
  <si>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</si>
  <si>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</si>
  <si>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</si>
  <si>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</si>
  <si>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</si>
  <si>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</si>
  <si>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</si>
  <si>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</si>
  <si>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</si>
  <si>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</si>
  <si>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</si>
  <si>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</si>
  <si>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</si>
  <si>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</si>
  <si>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</si>
  <si>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</si>
  <si>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</si>
  <si>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</si>
  <si>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</si>
  <si>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</si>
  <si>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</si>
  <si>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</si>
  <si>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</si>
  <si>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</si>
  <si>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</si>
  <si>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</si>
  <si>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</si>
  <si>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</si>
  <si>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</si>
  <si>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</si>
  <si>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</si>
  <si>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</si>
  <si>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</si>
  <si>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</si>
  <si>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</si>
  <si>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</si>
  <si>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</si>
  <si>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</si>
  <si>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</si>
  <si>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</si>
  <si>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</si>
  <si>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</si>
  <si>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</si>
  <si>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</si>
  <si>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</si>
  <si>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</si>
  <si>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</si>
  <si>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</si>
  <si>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</si>
  <si>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</si>
  <si>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</si>
  <si>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</si>
  <si>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</si>
  <si>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</si>
  <si>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</si>
  <si>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</si>
  <si>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</si>
  <si>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</si>
  <si>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</si>
  <si>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</si>
  <si>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</si>
  <si>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</si>
  <si>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</si>
  <si>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</si>
  <si>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</si>
  <si>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</si>
  <si>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</si>
  <si>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</si>
  <si>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</si>
  <si>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</si>
  <si>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</si>
  <si>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</si>
  <si>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</si>
  <si>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</si>
  <si>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</si>
  <si>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</si>
  <si>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</si>
  <si>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</si>
  <si>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</si>
  <si>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</si>
  <si>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</si>
  <si>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</si>
  <si>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</si>
  <si>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</si>
  <si>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</si>
  <si>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</si>
  <si>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</si>
  <si>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</si>
  <si>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</si>
  <si>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</si>
  <si>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</si>
  <si>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</si>
  <si>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</si>
  <si>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</si>
  <si>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</si>
  <si>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</si>
  <si>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</si>
  <si>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</si>
  <si>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</si>
  <si>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</si>
  <si>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</si>
  <si>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</si>
  <si>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</si>
  <si>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</si>
  <si>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</si>
  <si>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</si>
  <si>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</si>
  <si>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</si>
  <si>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</si>
  <si>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</si>
  <si>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</si>
  <si>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</si>
  <si>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</si>
  <si>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</si>
  <si>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</si>
  <si>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</si>
  <si>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</si>
  <si>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</si>
  <si>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</si>
  <si>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</si>
  <si>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</si>
  <si>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</si>
  <si>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</si>
  <si>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</si>
  <si>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</si>
  <si>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</si>
  <si>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</si>
  <si>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</si>
  <si>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</si>
  <si>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</si>
  <si>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</si>
  <si>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</si>
  <si>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</si>
  <si>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</si>
  <si>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</si>
  <si>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</si>
  <si>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</si>
  <si>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</si>
  <si>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</si>
  <si>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</si>
  <si>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</si>
  <si>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</si>
  <si>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</si>
  <si>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</si>
  <si>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</si>
  <si>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</si>
  <si>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</si>
  <si>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</si>
  <si>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</si>
  <si>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</si>
  <si>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</si>
  <si>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</si>
  <si>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</si>
  <si>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</si>
  <si>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</si>
  <si>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</si>
  <si>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</si>
  <si>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</si>
  <si>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</si>
  <si>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</si>
  <si>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</si>
  <si>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</si>
  <si>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</si>
  <si>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</si>
  <si>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</si>
  <si>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</si>
  <si>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</si>
  <si>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</si>
  <si>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</si>
  <si>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</si>
  <si>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</si>
  <si>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</si>
  <si>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</si>
  <si>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</si>
  <si>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</si>
  <si>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</si>
  <si>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</si>
  <si>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</si>
  <si>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</si>
  <si>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</si>
  <si>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</si>
  <si>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</si>
  <si>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</si>
  <si>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</si>
  <si>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</si>
  <si>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</si>
  <si>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</si>
  <si>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</si>
  <si>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</si>
  <si>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</si>
  <si>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</si>
  <si>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</si>
  <si>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</si>
  <si>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</si>
  <si>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</si>
  <si>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</si>
  <si>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</si>
  <si>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</si>
  <si>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</si>
  <si>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</si>
  <si>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</si>
  <si>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</si>
  <si>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</si>
  <si>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</si>
  <si>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</si>
  <si>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</si>
  <si>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</si>
  <si>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</si>
  <si>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</si>
  <si>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</si>
  <si>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</si>
  <si>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</si>
  <si>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</si>
  <si>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</si>
  <si>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</si>
  <si>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</si>
  <si>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</si>
  <si>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</si>
  <si>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</si>
  <si>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</si>
  <si>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</si>
  <si>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</si>
  <si>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</si>
  <si>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</si>
  <si>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</si>
  <si>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</si>
  <si>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</si>
  <si>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</si>
  <si>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</si>
  <si>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</si>
  <si>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</si>
  <si>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</si>
  <si>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</si>
  <si>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</si>
  <si>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</si>
  <si>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</si>
  <si>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</si>
  <si>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</si>
  <si>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</si>
  <si>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</si>
  <si>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</si>
  <si>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</si>
  <si>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</si>
  <si>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</si>
  <si>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</si>
  <si>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</si>
  <si>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</si>
  <si>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</si>
  <si>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</si>
  <si>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</si>
  <si>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</si>
  <si>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</si>
  <si>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</si>
  <si>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</si>
  <si>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</si>
  <si>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</si>
  <si>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</si>
  <si>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</si>
  <si>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</si>
  <si>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</si>
  <si>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</si>
  <si>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</si>
  <si>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</si>
  <si>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</si>
  <si>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</si>
  <si>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</si>
  <si>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</si>
  <si>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</si>
  <si>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</si>
  <si>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</si>
  <si>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</si>
  <si>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</si>
  <si>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</si>
  <si>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</si>
  <si>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</si>
  <si>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</si>
  <si>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</si>
  <si>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</si>
  <si>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</si>
  <si>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</si>
  <si>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</si>
  <si>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</si>
  <si>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</si>
  <si>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</si>
  <si>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</si>
  <si>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</si>
  <si>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</si>
  <si>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</si>
  <si>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</si>
  <si>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</si>
  <si>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</si>
  <si>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</si>
  <si>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</si>
  <si>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</si>
  <si>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</si>
  <si>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</si>
  <si>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</si>
  <si>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</si>
  <si>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</si>
  <si>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</si>
  <si>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</si>
  <si>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</si>
  <si>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</si>
  <si>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</si>
  <si>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</si>
  <si>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</si>
  <si>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</si>
  <si>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</si>
  <si>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</si>
  <si>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</si>
  <si>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</si>
  <si>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</si>
  <si>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</si>
  <si>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</si>
  <si>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</si>
  <si>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</si>
  <si>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</si>
  <si>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</si>
  <si>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</si>
  <si>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</si>
  <si>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</si>
  <si>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</si>
  <si>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</si>
  <si>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</si>
  <si>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</si>
  <si>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</si>
  <si>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</si>
  <si>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</si>
  <si>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</si>
  <si>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</si>
  <si>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</si>
  <si>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</si>
  <si>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</si>
  <si>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</si>
  <si>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</si>
  <si>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</si>
  <si>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</si>
  <si>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</si>
  <si>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</si>
  <si>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</si>
  <si>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</si>
  <si>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</si>
  <si>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</si>
  <si>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</si>
  <si>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</si>
  <si>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</si>
  <si>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</si>
  <si>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</si>
  <si>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</si>
  <si>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</si>
  <si>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</si>
  <si>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</si>
  <si>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</si>
  <si>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</si>
  <si>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</si>
  <si>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</si>
  <si>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</si>
  <si>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</si>
  <si>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</si>
  <si>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</si>
  <si>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</si>
  <si>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</si>
  <si>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</si>
  <si>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</si>
  <si>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</si>
  <si>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</si>
  <si>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</si>
  <si>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</si>
  <si>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</si>
  <si>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</si>
  <si>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</si>
  <si>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</si>
  <si>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</si>
  <si>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</si>
  <si>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</si>
  <si>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</si>
  <si>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</si>
  <si>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</si>
  <si>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</si>
  <si>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</si>
  <si>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</si>
  <si>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</si>
  <si>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</si>
  <si>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</si>
  <si>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</si>
  <si>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</si>
  <si>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</si>
  <si>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</si>
  <si>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</si>
  <si>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</si>
  <si>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</si>
  <si>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</si>
  <si>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</si>
  <si>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</si>
  <si>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</si>
  <si>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</si>
  <si>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</si>
  <si>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</si>
  <si>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</si>
  <si>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</si>
  <si>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</si>
  <si>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</si>
  <si>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</si>
  <si>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</si>
  <si>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</si>
  <si>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</si>
  <si>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</si>
  <si>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</si>
  <si>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</si>
  <si>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</si>
  <si>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</si>
  <si>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</si>
  <si>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</si>
  <si>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</si>
  <si>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</si>
  <si>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</si>
  <si>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</si>
  <si>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</si>
  <si>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</si>
  <si>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</si>
  <si>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</si>
  <si>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</si>
  <si>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</si>
  <si>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</si>
  <si>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</si>
  <si>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</si>
  <si>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</si>
  <si>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</si>
  <si>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</si>
  <si>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</si>
  <si>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</si>
  <si>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</si>
  <si>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</si>
  <si>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</si>
  <si>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</si>
  <si>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</si>
  <si>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</si>
  <si>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</si>
  <si>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</si>
  <si>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</si>
  <si>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</si>
  <si>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</si>
  <si>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</si>
  <si>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</si>
  <si>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</si>
  <si>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</si>
  <si>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</si>
  <si>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</si>
  <si>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</si>
  <si>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</si>
  <si>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</si>
  <si>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</si>
  <si>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</si>
  <si>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</si>
  <si>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</si>
  <si>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</si>
  <si>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</si>
  <si>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</si>
  <si>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</si>
  <si>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</si>
  <si>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</si>
  <si>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</si>
  <si>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</si>
  <si>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</si>
  <si>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</si>
  <si>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</si>
  <si>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</si>
  <si>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</si>
  <si>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</si>
  <si>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</si>
  <si>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</si>
  <si>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</si>
  <si>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</si>
  <si>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</si>
  <si>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</si>
  <si>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</si>
  <si>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</si>
  <si>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</si>
  <si>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</si>
  <si>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</si>
  <si>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</si>
  <si>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</si>
  <si>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</si>
  <si>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</si>
  <si>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</si>
  <si>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</si>
  <si>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</si>
  <si>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</si>
  <si>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</si>
  <si>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</si>
  <si>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</si>
  <si>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</si>
  <si>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</si>
  <si>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</si>
  <si>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</si>
  <si>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</si>
  <si>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</si>
  <si>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</si>
  <si>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</si>
  <si>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</si>
  <si>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</si>
  <si>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</si>
  <si>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</si>
  <si>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</si>
  <si>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</si>
  <si>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</si>
  <si>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</si>
  <si>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</si>
  <si>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</si>
  <si>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</si>
  <si>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</si>
  <si>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</si>
  <si>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</si>
  <si>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</si>
  <si>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</si>
  <si>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</si>
  <si>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</si>
  <si>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</si>
  <si>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</si>
  <si>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</si>
  <si>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</si>
  <si>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</si>
  <si>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</si>
  <si>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</si>
  <si>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</si>
  <si>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</si>
  <si>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</si>
  <si>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</si>
  <si>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</si>
  <si>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</si>
  <si>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</si>
  <si>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</si>
  <si>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</si>
  <si>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</si>
  <si>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</si>
  <si>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</si>
  <si>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</si>
  <si>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</si>
  <si>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</si>
  <si>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</si>
  <si>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</si>
  <si>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</si>
  <si>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</si>
  <si>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</si>
  <si>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</si>
  <si>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</si>
  <si>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</si>
  <si>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</si>
  <si>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</si>
  <si>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</si>
  <si>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</si>
  <si>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</si>
  <si>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</si>
  <si>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</si>
  <si>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</si>
  <si>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</si>
  <si>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</si>
  <si>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</si>
  <si>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</si>
  <si>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</si>
  <si>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</si>
  <si>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</si>
  <si>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</si>
  <si>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</si>
  <si>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</si>
  <si>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</si>
  <si>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</si>
  <si>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</si>
  <si>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</si>
  <si>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</si>
  <si>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</si>
  <si>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</si>
  <si>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АО "Оборонэнерго" филиал "Дальневосточный"</t>
    </r>
  </si>
  <si>
    <t>Год раскрытия информации: 2024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</si>
  <si>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</si>
  <si>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</si>
  <si>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</si>
  <si>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</si>
  <si>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</si>
  <si>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</si>
  <si>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</si>
  <si>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</si>
  <si>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</si>
  <si>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Утвержденный план</t>
  </si>
  <si>
    <t xml:space="preserve">Факт
</t>
  </si>
  <si>
    <t xml:space="preserve">План 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</si>
  <si>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Хабаровский край</t>
    </r>
  </si>
  <si>
    <t>Утвержденные плановые значения показателей приведены в соответствии с распоряжением Правительства Хабаровского края от 16 июня 2023 г. № 376-рп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</si>
</sst>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000"/>
    <numFmt numFmtId="178" formatCode="0.00000"/>
    <numFmt numFmtId="179" formatCode="_-* #,##0.0\ _₽_-;\-* #,##0.0\ _₽_-;_-* &quot;-&quot;??\ _₽_-;_-@_-"/>
    <numFmt numFmtId="180" formatCode="_-* #,##0.00000\ _₽_-;\-* #,##0.0000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52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3" fillId="0" borderId="19" xfId="43" applyFont="1" applyFill="1" applyBorder="1" applyAlignment="1">
      <alignment horizontal="center" vertical="center" wrapText="1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49" fontId="42" fillId="0" borderId="19" xfId="43" applyNumberFormat="1" applyFont="1" applyFill="1" applyBorder="1" applyAlignment="1">
      <alignment horizontal="center" vertical="center" wrapText="1"/>
    </xf>
    <xf numFmtId="177" fontId="27" fillId="29" borderId="30" xfId="0" applyNumberFormat="1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/>
    </xf>
    <xf numFmtId="164" fontId="1" fillId="0" borderId="19" xfId="43" applyNumberFormat="1" applyFont="1" applyFill="1" applyBorder="1" applyAlignment="1">
      <alignment horizontal="center" vertical="center"/>
    </xf>
    <xf numFmtId="169" fontId="27" fillId="29" borderId="30" xfId="0" applyNumberFormat="1" applyFont="1" applyFill="1" applyBorder="1" applyAlignment="1">
      <alignment horizontal="center" vertical="center" wrapText="1"/>
    </xf>
    <xf numFmtId="177" fontId="27" fillId="0" borderId="30" xfId="0" applyNumberFormat="1" applyFont="1" applyFill="1" applyBorder="1" applyAlignment="1">
      <alignment horizontal="center" vertical="center" wrapText="1"/>
    </xf>
    <xf numFmtId="178" fontId="27" fillId="29" borderId="30" xfId="0" applyNumberFormat="1" applyFont="1" applyFill="1" applyBorder="1" applyAlignment="1">
      <alignment horizontal="center" vertical="center" wrapText="1"/>
    </xf>
    <xf numFmtId="0" fontId="27" fillId="29" borderId="30" xfId="0" applyNumberFormat="1" applyFont="1" applyFill="1" applyBorder="1" applyAlignment="1">
      <alignment horizontal="center" vertical="center" wrapText="1"/>
    </xf>
    <xf numFmtId="170" fontId="0" fillId="0" borderId="19" xfId="0" applyNumberFormat="1" applyFont="1" applyFill="1" applyBorder="1" applyAlignment="1">
      <alignment horizontal="center" vertical="center"/>
    </xf>
    <xf numFmtId="170" fontId="27" fillId="0" borderId="19" xfId="43" applyNumberFormat="1" applyFont="1" applyFill="1" applyBorder="1" applyAlignment="1">
      <alignment horizontal="center" vertical="center"/>
    </xf>
    <xf numFmtId="170" fontId="1" fillId="0" borderId="19" xfId="71" applyNumberFormat="1" applyFont="1" applyFill="1" applyBorder="1" applyAlignment="1">
      <alignment horizontal="center" vertical="center"/>
    </xf>
    <xf numFmtId="0" fontId="1" fillId="0" borderId="19" xfId="71" applyNumberFormat="1" applyFont="1" applyFill="1" applyBorder="1" applyAlignment="1">
      <alignment horizontal="center" vertical="center"/>
    </xf>
    <xf numFmtId="179" fontId="1" fillId="0" borderId="19" xfId="43" applyNumberFormat="1" applyFont="1" applyFill="1" applyBorder="1" applyAlignment="1">
      <alignment horizontal="center" vertical="center"/>
    </xf>
    <xf numFmtId="0" fontId="27" fillId="0" borderId="30" xfId="0" applyNumberFormat="1" applyFont="1" applyFill="1" applyBorder="1" applyAlignment="1">
      <alignment horizontal="center" vertical="center" wrapText="1"/>
    </xf>
    <xf numFmtId="180" fontId="1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1238"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3" t="s">
        <v>233</v>
      </c>
      <c r="B1" s="334"/>
      <c r="C1" s="334"/>
      <c r="D1" s="334"/>
      <c r="E1" s="334"/>
      <c r="F1" s="334"/>
      <c r="G1" s="334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149999999999999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ht="15.6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5" t="s">
        <v>318</v>
      </c>
      <c r="B72" s="335"/>
      <c r="C72" s="335"/>
      <c r="D72" s="335"/>
      <c r="E72" s="335"/>
      <c r="F72" s="335"/>
      <c r="G72" s="335"/>
    </row>
    <row r="73" spans="1:8" ht="15" x14ac:dyDescent="0.25">
      <c r="A73" s="335"/>
      <c r="B73" s="335"/>
      <c r="C73" s="335"/>
      <c r="D73" s="335"/>
      <c r="E73" s="335"/>
      <c r="F73" s="335"/>
      <c r="G73" s="335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5" t="s">
        <v>344</v>
      </c>
      <c r="B122" s="335"/>
      <c r="C122" s="335"/>
      <c r="D122" s="335"/>
      <c r="E122" s="335"/>
      <c r="F122" s="335"/>
      <c r="G122" s="335"/>
      <c r="H122" s="110"/>
      <c r="I122" s="110"/>
      <c r="J122" s="110"/>
      <c r="K122" s="110"/>
      <c r="L122" s="110"/>
    </row>
    <row r="123" spans="1:12" x14ac:dyDescent="0.25">
      <c r="A123" s="335"/>
      <c r="B123" s="335"/>
      <c r="C123" s="335"/>
      <c r="D123" s="335"/>
      <c r="E123" s="335"/>
      <c r="F123" s="335"/>
      <c r="G123" s="33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6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6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7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7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7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7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2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2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2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2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2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2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1237" priority="13" operator="lessThan">
      <formula>0</formula>
    </cfRule>
    <cfRule type="cellIs" dxfId="1236" priority="14" operator="greaterThan">
      <formula>0</formula>
    </cfRule>
  </conditionalFormatting>
  <conditionalFormatting sqref="C223:G223">
    <cfRule type="cellIs" dxfId="1235" priority="11" operator="greaterThan">
      <formula>0.25</formula>
    </cfRule>
    <cfRule type="cellIs" dxfId="1234" priority="12" operator="lessThan">
      <formula>0.25</formula>
    </cfRule>
  </conditionalFormatting>
  <conditionalFormatting sqref="C259:F259">
    <cfRule type="cellIs" dxfId="1233" priority="10" operator="greaterThan">
      <formula>0</formula>
    </cfRule>
  </conditionalFormatting>
  <conditionalFormatting sqref="C279:F280 C276:F277">
    <cfRule type="cellIs" dxfId="123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231" priority="1" operator="lessThan">
      <formula>0</formula>
    </cfRule>
    <cfRule type="cellIs" dxfId="123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view="pageBreakPreview" zoomScale="70" zoomScaleNormal="100" zoomScaleSheetLayoutView="70" workbookViewId="0">
      <selection sqref="A1:U2"/>
    </sheetView>
  </sheetViews>
  <sheetFormatPr defaultColWidth="10.28515625" defaultRowHeight="15.75" x14ac:dyDescent="0.25"/>
  <cols>
    <col min="1" max="1" width="10.140625" style="296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5" style="291" customWidth="1"/>
    <col min="17" max="17" width="18.85546875" style="291" customWidth="1"/>
    <col min="18" max="18" width="15" style="291" customWidth="1"/>
    <col min="19" max="19" width="18.85546875" style="291" customWidth="1"/>
    <col min="20" max="20" width="13.5703125" style="291" customWidth="1"/>
    <col min="21" max="21" width="19.5703125" style="291" customWidth="1"/>
    <col min="22" max="16384" width="10.28515625" style="291"/>
  </cols>
  <sheetData>
    <row r="1" spans="1:21" ht="15.6" customHeight="1" x14ac:dyDescent="0.25">
      <c r="A1" s="342" t="s">
        <v>1162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</row>
    <row r="2" spans="1:21" ht="15.6" customHeight="1" x14ac:dyDescent="0.25">
      <c r="A2" s="342"/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</row>
    <row r="4" spans="1:21" ht="21.75" customHeight="1" x14ac:dyDescent="0.25">
      <c r="A4" s="344" t="s">
        <v>1163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</row>
    <row r="5" spans="1:21" x14ac:dyDescent="0.25">
      <c r="A5" s="345" t="s">
        <v>1142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</row>
    <row r="6" spans="1:21" ht="31.15" customHeight="1" x14ac:dyDescent="0.25">
      <c r="A6" s="344" t="s">
        <v>1177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</row>
    <row r="7" spans="1:21" ht="30" customHeight="1" x14ac:dyDescent="0.25">
      <c r="A7" s="344" t="s">
        <v>1164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</row>
    <row r="8" spans="1:21" ht="18.75" x14ac:dyDescent="0.25">
      <c r="B8" s="300"/>
    </row>
    <row r="9" spans="1:21" ht="24" customHeight="1" x14ac:dyDescent="0.25">
      <c r="A9" s="346" t="s">
        <v>1178</v>
      </c>
      <c r="B9" s="346"/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</row>
    <row r="10" spans="1:21" ht="12.6" customHeight="1" x14ac:dyDescent="0.25">
      <c r="A10" s="347" t="s">
        <v>1143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3" t="s">
        <v>1121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</row>
    <row r="14" spans="1:21" ht="35.25" customHeight="1" x14ac:dyDescent="0.25">
      <c r="A14" s="341" t="s">
        <v>1124</v>
      </c>
      <c r="B14" s="339" t="s">
        <v>1</v>
      </c>
      <c r="C14" s="339" t="s">
        <v>1125</v>
      </c>
      <c r="D14" s="305" t="s">
        <v>1165</v>
      </c>
      <c r="E14" s="305" t="s">
        <v>1166</v>
      </c>
      <c r="F14" s="339" t="s">
        <v>1167</v>
      </c>
      <c r="G14" s="339"/>
      <c r="H14" s="340" t="s">
        <v>1168</v>
      </c>
      <c r="I14" s="340"/>
      <c r="J14" s="339" t="s">
        <v>1169</v>
      </c>
      <c r="K14" s="339"/>
      <c r="L14" s="340" t="s">
        <v>1170</v>
      </c>
      <c r="M14" s="340"/>
      <c r="N14" s="340" t="s">
        <v>1171</v>
      </c>
      <c r="O14" s="340"/>
      <c r="P14" s="340" t="s">
        <v>1172</v>
      </c>
      <c r="Q14" s="340"/>
      <c r="R14" s="340" t="s">
        <v>1173</v>
      </c>
      <c r="S14" s="340"/>
      <c r="T14" s="340" t="s">
        <v>519</v>
      </c>
      <c r="U14" s="340"/>
    </row>
    <row r="15" spans="1:21" ht="38.25" x14ac:dyDescent="0.25">
      <c r="A15" s="341"/>
      <c r="B15" s="339"/>
      <c r="C15" s="339"/>
      <c r="D15" s="292" t="s">
        <v>191</v>
      </c>
      <c r="E15" s="292" t="s">
        <v>191</v>
      </c>
      <c r="F15" s="292" t="s">
        <v>1174</v>
      </c>
      <c r="G15" s="292" t="s">
        <v>1175</v>
      </c>
      <c r="H15" s="292" t="s">
        <v>1174</v>
      </c>
      <c r="I15" s="292" t="s">
        <v>604</v>
      </c>
      <c r="J15" s="292" t="s">
        <v>1079</v>
      </c>
      <c r="K15" s="292" t="s">
        <v>604</v>
      </c>
      <c r="L15" s="292" t="s">
        <v>1079</v>
      </c>
      <c r="M15" s="292" t="s">
        <v>604</v>
      </c>
      <c r="N15" s="292" t="s">
        <v>1176</v>
      </c>
      <c r="O15" s="292" t="s">
        <v>604</v>
      </c>
      <c r="P15" s="292" t="s">
        <v>1079</v>
      </c>
      <c r="Q15" s="292" t="s">
        <v>604</v>
      </c>
      <c r="R15" s="292" t="s">
        <v>1176</v>
      </c>
      <c r="S15" s="292" t="s">
        <v>604</v>
      </c>
      <c r="T15" s="292" t="s">
        <v>1079</v>
      </c>
      <c r="U15" s="292" t="s">
        <v>604</v>
      </c>
    </row>
    <row r="16" spans="1:21" s="315" customFormat="1" x14ac:dyDescent="0.25">
      <c r="A16" s="312">
        <v>1</v>
      </c>
      <c r="B16" s="313">
        <v>2</v>
      </c>
      <c r="C16" s="313">
        <v>3</v>
      </c>
      <c r="D16" s="314" t="s">
        <v>52</v>
      </c>
      <c r="E16" s="314" t="s">
        <v>55</v>
      </c>
      <c r="F16" s="314" t="s">
        <v>1080</v>
      </c>
      <c r="G16" s="314" t="s">
        <v>1081</v>
      </c>
      <c r="H16" s="314" t="s">
        <v>1082</v>
      </c>
      <c r="I16" s="314" t="s">
        <v>1083</v>
      </c>
      <c r="J16" s="314" t="s">
        <v>1084</v>
      </c>
      <c r="K16" s="314" t="s">
        <v>1085</v>
      </c>
      <c r="L16" s="314" t="s">
        <v>1086</v>
      </c>
      <c r="M16" s="314" t="s">
        <v>1087</v>
      </c>
      <c r="N16" s="317" t="s">
        <v>1086</v>
      </c>
      <c r="O16" s="317" t="s">
        <v>1087</v>
      </c>
      <c r="P16" s="317" t="s">
        <v>1086</v>
      </c>
      <c r="Q16" s="317" t="s">
        <v>1087</v>
      </c>
      <c r="R16" s="317" t="s">
        <v>1086</v>
      </c>
      <c r="S16" s="317" t="s">
        <v>1087</v>
      </c>
      <c r="T16" s="312" t="s">
        <v>1089</v>
      </c>
      <c r="U16" s="313">
        <v>6</v>
      </c>
    </row>
    <row r="17" spans="1:21" s="301" customFormat="1" ht="18.75" x14ac:dyDescent="0.25">
      <c r="A17" s="338" t="s">
        <v>1135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</row>
    <row r="18" spans="1:21" s="301" customFormat="1" x14ac:dyDescent="0.25">
      <c r="A18" s="307" t="s">
        <v>16</v>
      </c>
      <c r="B18" s="298" t="s">
        <v>1134</v>
      </c>
      <c r="C18" s="306" t="s">
        <v>749</v>
      </c>
      <c r="D18" s="318">
        <f t="shared" ref="D18:E18" si="0">D24+D26+D32</f>
        <v>360.13424082500001</v>
      </c>
      <c r="E18" s="318">
        <f t="shared" si="0"/>
        <v>357.04234169191994</v>
      </c>
      <c r="F18" s="322">
        <f>F24+F26+F32</f>
        <v>447.89273043398327</v>
      </c>
      <c r="G18" s="318">
        <f>G24+G26+G32</f>
        <v>477.22548085000005</v>
      </c>
      <c r="H18" s="318">
        <f t="shared" ref="H18:S18" si="1">H24+H26+H32</f>
        <v>468.94368876438045</v>
      </c>
      <c r="I18" s="318">
        <f t="shared" si="1"/>
        <v>527.631080324545</v>
      </c>
      <c r="J18" s="318">
        <f t="shared" si="1"/>
        <v>549.79158569817594</v>
      </c>
      <c r="K18" s="318">
        <f t="shared" si="1"/>
        <v>0</v>
      </c>
      <c r="L18" s="318">
        <f t="shared" si="1"/>
        <v>571.78324912610299</v>
      </c>
      <c r="M18" s="318">
        <f t="shared" si="1"/>
        <v>0</v>
      </c>
      <c r="N18" s="318">
        <f t="shared" si="1"/>
        <v>594.65457909114707</v>
      </c>
      <c r="O18" s="318">
        <f t="shared" si="1"/>
        <v>0</v>
      </c>
      <c r="P18" s="318">
        <f t="shared" si="1"/>
        <v>618.44076225479296</v>
      </c>
      <c r="Q18" s="318">
        <f t="shared" si="1"/>
        <v>0</v>
      </c>
      <c r="R18" s="318">
        <f t="shared" si="1"/>
        <v>643.17839274498465</v>
      </c>
      <c r="S18" s="318">
        <f t="shared" si="1"/>
        <v>0</v>
      </c>
      <c r="T18" s="318">
        <f>H18+J18+L18+N18+P18+R18</f>
        <v>3446.7922576795836</v>
      </c>
      <c r="U18" s="318">
        <f>I18+J18+L18+N18+P18+R18</f>
        <v>3505.4796492397481</v>
      </c>
    </row>
    <row r="19" spans="1:21" s="301" customFormat="1" x14ac:dyDescent="0.25">
      <c r="A19" s="307" t="s">
        <v>17</v>
      </c>
      <c r="B19" s="282" t="s">
        <v>1008</v>
      </c>
      <c r="C19" s="306" t="s">
        <v>749</v>
      </c>
      <c r="D19" s="320" t="s">
        <v>286</v>
      </c>
      <c r="E19" s="320" t="s">
        <v>286</v>
      </c>
      <c r="F19" s="320" t="s">
        <v>286</v>
      </c>
      <c r="G19" s="320" t="s">
        <v>286</v>
      </c>
      <c r="H19" s="320" t="s">
        <v>286</v>
      </c>
      <c r="I19" s="320" t="s">
        <v>286</v>
      </c>
      <c r="J19" s="320" t="s">
        <v>286</v>
      </c>
      <c r="K19" s="320" t="s">
        <v>286</v>
      </c>
      <c r="L19" s="320" t="s">
        <v>286</v>
      </c>
      <c r="M19" s="320" t="s">
        <v>286</v>
      </c>
      <c r="N19" s="320" t="s">
        <v>286</v>
      </c>
      <c r="O19" s="320" t="s">
        <v>286</v>
      </c>
      <c r="P19" s="320" t="s">
        <v>286</v>
      </c>
      <c r="Q19" s="320" t="s">
        <v>286</v>
      </c>
      <c r="R19" s="320" t="s">
        <v>286</v>
      </c>
      <c r="S19" s="320" t="s">
        <v>286</v>
      </c>
      <c r="T19" s="320" t="s">
        <v>286</v>
      </c>
      <c r="U19" s="320" t="s">
        <v>286</v>
      </c>
    </row>
    <row r="20" spans="1:21" s="301" customFormat="1" ht="31.5" x14ac:dyDescent="0.25">
      <c r="A20" s="307" t="s">
        <v>199</v>
      </c>
      <c r="B20" s="283" t="s">
        <v>898</v>
      </c>
      <c r="C20" s="306" t="s">
        <v>749</v>
      </c>
      <c r="D20" s="320" t="s">
        <v>286</v>
      </c>
      <c r="E20" s="320" t="s">
        <v>286</v>
      </c>
      <c r="F20" s="320" t="s">
        <v>286</v>
      </c>
      <c r="G20" s="320" t="s">
        <v>286</v>
      </c>
      <c r="H20" s="320" t="s">
        <v>286</v>
      </c>
      <c r="I20" s="320" t="s">
        <v>286</v>
      </c>
      <c r="J20" s="320" t="s">
        <v>286</v>
      </c>
      <c r="K20" s="320" t="s">
        <v>286</v>
      </c>
      <c r="L20" s="320" t="s">
        <v>286</v>
      </c>
      <c r="M20" s="320" t="s">
        <v>286</v>
      </c>
      <c r="N20" s="320" t="s">
        <v>286</v>
      </c>
      <c r="O20" s="320" t="s">
        <v>286</v>
      </c>
      <c r="P20" s="320" t="s">
        <v>286</v>
      </c>
      <c r="Q20" s="320" t="s">
        <v>286</v>
      </c>
      <c r="R20" s="320" t="s">
        <v>286</v>
      </c>
      <c r="S20" s="320" t="s">
        <v>286</v>
      </c>
      <c r="T20" s="320" t="s">
        <v>286</v>
      </c>
      <c r="U20" s="320" t="s">
        <v>286</v>
      </c>
    </row>
    <row r="21" spans="1:21" s="301" customFormat="1" ht="31.5" x14ac:dyDescent="0.25">
      <c r="A21" s="307" t="s">
        <v>201</v>
      </c>
      <c r="B21" s="283" t="s">
        <v>899</v>
      </c>
      <c r="C21" s="306" t="s">
        <v>749</v>
      </c>
      <c r="D21" s="320" t="s">
        <v>286</v>
      </c>
      <c r="E21" s="320" t="s">
        <v>286</v>
      </c>
      <c r="F21" s="320" t="s">
        <v>286</v>
      </c>
      <c r="G21" s="320" t="s">
        <v>286</v>
      </c>
      <c r="H21" s="320" t="s">
        <v>286</v>
      </c>
      <c r="I21" s="320" t="s">
        <v>286</v>
      </c>
      <c r="J21" s="320" t="s">
        <v>286</v>
      </c>
      <c r="K21" s="320" t="s">
        <v>286</v>
      </c>
      <c r="L21" s="320" t="s">
        <v>286</v>
      </c>
      <c r="M21" s="320" t="s">
        <v>286</v>
      </c>
      <c r="N21" s="320" t="s">
        <v>286</v>
      </c>
      <c r="O21" s="320" t="s">
        <v>286</v>
      </c>
      <c r="P21" s="320" t="s">
        <v>286</v>
      </c>
      <c r="Q21" s="320" t="s">
        <v>286</v>
      </c>
      <c r="R21" s="320" t="s">
        <v>286</v>
      </c>
      <c r="S21" s="320" t="s">
        <v>286</v>
      </c>
      <c r="T21" s="320" t="s">
        <v>286</v>
      </c>
      <c r="U21" s="320" t="s">
        <v>286</v>
      </c>
    </row>
    <row r="22" spans="1:21" s="301" customFormat="1" ht="31.5" x14ac:dyDescent="0.25">
      <c r="A22" s="307" t="s">
        <v>203</v>
      </c>
      <c r="B22" s="283" t="s">
        <v>884</v>
      </c>
      <c r="C22" s="306" t="s">
        <v>749</v>
      </c>
      <c r="D22" s="320" t="s">
        <v>286</v>
      </c>
      <c r="E22" s="320" t="s">
        <v>286</v>
      </c>
      <c r="F22" s="320" t="s">
        <v>286</v>
      </c>
      <c r="G22" s="320" t="s">
        <v>286</v>
      </c>
      <c r="H22" s="320" t="s">
        <v>286</v>
      </c>
      <c r="I22" s="320" t="s">
        <v>286</v>
      </c>
      <c r="J22" s="320" t="s">
        <v>286</v>
      </c>
      <c r="K22" s="320" t="s">
        <v>286</v>
      </c>
      <c r="L22" s="320" t="s">
        <v>286</v>
      </c>
      <c r="M22" s="320" t="s">
        <v>286</v>
      </c>
      <c r="N22" s="320" t="s">
        <v>286</v>
      </c>
      <c r="O22" s="320" t="s">
        <v>286</v>
      </c>
      <c r="P22" s="320" t="s">
        <v>286</v>
      </c>
      <c r="Q22" s="320" t="s">
        <v>286</v>
      </c>
      <c r="R22" s="320" t="s">
        <v>286</v>
      </c>
      <c r="S22" s="320" t="s">
        <v>286</v>
      </c>
      <c r="T22" s="320" t="s">
        <v>286</v>
      </c>
      <c r="U22" s="320" t="s">
        <v>286</v>
      </c>
    </row>
    <row r="23" spans="1:21" s="301" customFormat="1" x14ac:dyDescent="0.25">
      <c r="A23" s="307" t="s">
        <v>18</v>
      </c>
      <c r="B23" s="282" t="s">
        <v>1045</v>
      </c>
      <c r="C23" s="306" t="s">
        <v>749</v>
      </c>
      <c r="D23" s="320" t="s">
        <v>286</v>
      </c>
      <c r="E23" s="320" t="s">
        <v>286</v>
      </c>
      <c r="F23" s="320" t="s">
        <v>286</v>
      </c>
      <c r="G23" s="320" t="s">
        <v>286</v>
      </c>
      <c r="H23" s="320" t="s">
        <v>286</v>
      </c>
      <c r="I23" s="320" t="s">
        <v>286</v>
      </c>
      <c r="J23" s="320" t="s">
        <v>286</v>
      </c>
      <c r="K23" s="320" t="s">
        <v>286</v>
      </c>
      <c r="L23" s="320" t="s">
        <v>286</v>
      </c>
      <c r="M23" s="320" t="s">
        <v>286</v>
      </c>
      <c r="N23" s="320" t="s">
        <v>286</v>
      </c>
      <c r="O23" s="320" t="s">
        <v>286</v>
      </c>
      <c r="P23" s="320" t="s">
        <v>286</v>
      </c>
      <c r="Q23" s="320" t="s">
        <v>286</v>
      </c>
      <c r="R23" s="320" t="s">
        <v>286</v>
      </c>
      <c r="S23" s="320" t="s">
        <v>286</v>
      </c>
      <c r="T23" s="320" t="s">
        <v>286</v>
      </c>
      <c r="U23" s="320" t="s">
        <v>286</v>
      </c>
    </row>
    <row r="24" spans="1:21" s="301" customFormat="1" x14ac:dyDescent="0.25">
      <c r="A24" s="307" t="s">
        <v>21</v>
      </c>
      <c r="B24" s="282" t="s">
        <v>938</v>
      </c>
      <c r="C24" s="306" t="s">
        <v>749</v>
      </c>
      <c r="D24" s="318">
        <v>354.21026337500001</v>
      </c>
      <c r="E24" s="318">
        <v>337.67331881691996</v>
      </c>
      <c r="F24" s="318">
        <v>447.89273043398327</v>
      </c>
      <c r="G24" s="318">
        <v>448.14665536666672</v>
      </c>
      <c r="H24" s="318">
        <v>468.94368876438045</v>
      </c>
      <c r="I24" s="318">
        <v>527.631080324545</v>
      </c>
      <c r="J24" s="318">
        <f t="shared" ref="J24" si="2">I24*1.042</f>
        <v>549.79158569817594</v>
      </c>
      <c r="K24" s="318">
        <v>0</v>
      </c>
      <c r="L24" s="318">
        <f t="shared" ref="L24" si="3">J24*1.04</f>
        <v>571.78324912610299</v>
      </c>
      <c r="M24" s="318">
        <v>0</v>
      </c>
      <c r="N24" s="318">
        <f t="shared" ref="N24" si="4">L24*1.04</f>
        <v>594.65457909114707</v>
      </c>
      <c r="O24" s="318">
        <v>0</v>
      </c>
      <c r="P24" s="318">
        <f t="shared" ref="P24" si="5">N24*1.04</f>
        <v>618.44076225479296</v>
      </c>
      <c r="Q24" s="318">
        <v>0</v>
      </c>
      <c r="R24" s="318">
        <f t="shared" ref="R24" si="6">P24*1.04</f>
        <v>643.17839274498465</v>
      </c>
      <c r="S24" s="318">
        <v>0</v>
      </c>
      <c r="T24" s="318">
        <f>H24+J24+L24+N24+P24+R24</f>
        <v>3446.7922576795836</v>
      </c>
      <c r="U24" s="318">
        <f>I24+J24+L24+N24+P24+R24</f>
        <v>3505.4796492397481</v>
      </c>
    </row>
    <row r="25" spans="1:21" s="301" customFormat="1" x14ac:dyDescent="0.25">
      <c r="A25" s="307" t="s">
        <v>37</v>
      </c>
      <c r="B25" s="282" t="s">
        <v>1046</v>
      </c>
      <c r="C25" s="306" t="s">
        <v>749</v>
      </c>
      <c r="D25" s="320" t="s">
        <v>286</v>
      </c>
      <c r="E25" s="320" t="s">
        <v>286</v>
      </c>
      <c r="F25" s="320" t="s">
        <v>286</v>
      </c>
      <c r="G25" s="320" t="s">
        <v>286</v>
      </c>
      <c r="H25" s="320" t="s">
        <v>286</v>
      </c>
      <c r="I25" s="320" t="s">
        <v>286</v>
      </c>
      <c r="J25" s="320" t="s">
        <v>286</v>
      </c>
      <c r="K25" s="320" t="s">
        <v>286</v>
      </c>
      <c r="L25" s="320" t="s">
        <v>286</v>
      </c>
      <c r="M25" s="320" t="s">
        <v>286</v>
      </c>
      <c r="N25" s="320" t="s">
        <v>286</v>
      </c>
      <c r="O25" s="320" t="s">
        <v>286</v>
      </c>
      <c r="P25" s="320" t="s">
        <v>286</v>
      </c>
      <c r="Q25" s="320" t="s">
        <v>286</v>
      </c>
      <c r="R25" s="320" t="s">
        <v>286</v>
      </c>
      <c r="S25" s="320" t="s">
        <v>286</v>
      </c>
      <c r="T25" s="320" t="s">
        <v>286</v>
      </c>
      <c r="U25" s="320" t="s">
        <v>286</v>
      </c>
    </row>
    <row r="26" spans="1:21" s="301" customFormat="1" x14ac:dyDescent="0.25">
      <c r="A26" s="307" t="s">
        <v>72</v>
      </c>
      <c r="B26" s="282" t="s">
        <v>939</v>
      </c>
      <c r="C26" s="306" t="s">
        <v>749</v>
      </c>
      <c r="D26" s="318">
        <v>3.5131347833333337</v>
      </c>
      <c r="E26" s="318">
        <v>17.541036774999998</v>
      </c>
      <c r="F26" s="318">
        <v>0</v>
      </c>
      <c r="G26" s="318">
        <v>27.432586975000003</v>
      </c>
      <c r="H26" s="318">
        <v>0</v>
      </c>
      <c r="I26" s="318">
        <v>0</v>
      </c>
      <c r="J26" s="318">
        <v>0</v>
      </c>
      <c r="K26" s="318">
        <v>0</v>
      </c>
      <c r="L26" s="318">
        <v>0</v>
      </c>
      <c r="M26" s="318">
        <v>0</v>
      </c>
      <c r="N26" s="318">
        <v>0</v>
      </c>
      <c r="O26" s="318">
        <v>0</v>
      </c>
      <c r="P26" s="318">
        <v>0</v>
      </c>
      <c r="Q26" s="318">
        <v>0</v>
      </c>
      <c r="R26" s="318">
        <v>0</v>
      </c>
      <c r="S26" s="318">
        <v>0</v>
      </c>
      <c r="T26" s="318">
        <f>H26+J26+L26+N26+P26+R26</f>
        <v>0</v>
      </c>
      <c r="U26" s="318">
        <f>I26+J26+L26+N26+P26+R26</f>
        <v>0</v>
      </c>
    </row>
    <row r="27" spans="1:21" s="301" customFormat="1" x14ac:dyDescent="0.25">
      <c r="A27" s="307" t="s">
        <v>82</v>
      </c>
      <c r="B27" s="282" t="s">
        <v>940</v>
      </c>
      <c r="C27" s="306" t="s">
        <v>749</v>
      </c>
      <c r="D27" s="320" t="s">
        <v>286</v>
      </c>
      <c r="E27" s="320" t="s">
        <v>286</v>
      </c>
      <c r="F27" s="320" t="s">
        <v>286</v>
      </c>
      <c r="G27" s="320" t="s">
        <v>286</v>
      </c>
      <c r="H27" s="320" t="s">
        <v>286</v>
      </c>
      <c r="I27" s="320" t="s">
        <v>286</v>
      </c>
      <c r="J27" s="320" t="s">
        <v>286</v>
      </c>
      <c r="K27" s="320" t="s">
        <v>286</v>
      </c>
      <c r="L27" s="320" t="s">
        <v>286</v>
      </c>
      <c r="M27" s="320" t="s">
        <v>286</v>
      </c>
      <c r="N27" s="320" t="s">
        <v>286</v>
      </c>
      <c r="O27" s="320" t="s">
        <v>286</v>
      </c>
      <c r="P27" s="320" t="s">
        <v>286</v>
      </c>
      <c r="Q27" s="320" t="s">
        <v>286</v>
      </c>
      <c r="R27" s="320" t="s">
        <v>286</v>
      </c>
      <c r="S27" s="320" t="s">
        <v>286</v>
      </c>
      <c r="T27" s="320" t="s">
        <v>286</v>
      </c>
      <c r="U27" s="320" t="s">
        <v>286</v>
      </c>
    </row>
    <row r="28" spans="1:21" s="301" customFormat="1" x14ac:dyDescent="0.25">
      <c r="A28" s="307" t="s">
        <v>742</v>
      </c>
      <c r="B28" s="282" t="s">
        <v>1053</v>
      </c>
      <c r="C28" s="306" t="s">
        <v>749</v>
      </c>
      <c r="D28" s="320" t="s">
        <v>286</v>
      </c>
      <c r="E28" s="320" t="s">
        <v>286</v>
      </c>
      <c r="F28" s="320" t="s">
        <v>286</v>
      </c>
      <c r="G28" s="320" t="s">
        <v>286</v>
      </c>
      <c r="H28" s="320" t="s">
        <v>286</v>
      </c>
      <c r="I28" s="320" t="s">
        <v>286</v>
      </c>
      <c r="J28" s="320" t="s">
        <v>286</v>
      </c>
      <c r="K28" s="320" t="s">
        <v>286</v>
      </c>
      <c r="L28" s="320" t="s">
        <v>286</v>
      </c>
      <c r="M28" s="320" t="s">
        <v>286</v>
      </c>
      <c r="N28" s="320" t="s">
        <v>286</v>
      </c>
      <c r="O28" s="320" t="s">
        <v>286</v>
      </c>
      <c r="P28" s="320" t="s">
        <v>286</v>
      </c>
      <c r="Q28" s="320" t="s">
        <v>286</v>
      </c>
      <c r="R28" s="320" t="s">
        <v>286</v>
      </c>
      <c r="S28" s="320" t="s">
        <v>286</v>
      </c>
      <c r="T28" s="320" t="s">
        <v>286</v>
      </c>
      <c r="U28" s="320" t="s">
        <v>286</v>
      </c>
    </row>
    <row r="29" spans="1:21" s="301" customFormat="1" ht="31.5" x14ac:dyDescent="0.25">
      <c r="A29" s="307" t="s">
        <v>743</v>
      </c>
      <c r="B29" s="283" t="s">
        <v>818</v>
      </c>
      <c r="C29" s="306" t="s">
        <v>749</v>
      </c>
      <c r="D29" s="320" t="s">
        <v>286</v>
      </c>
      <c r="E29" s="320" t="s">
        <v>286</v>
      </c>
      <c r="F29" s="320" t="s">
        <v>286</v>
      </c>
      <c r="G29" s="320" t="s">
        <v>286</v>
      </c>
      <c r="H29" s="320" t="s">
        <v>286</v>
      </c>
      <c r="I29" s="320" t="s">
        <v>286</v>
      </c>
      <c r="J29" s="320" t="s">
        <v>286</v>
      </c>
      <c r="K29" s="320" t="s">
        <v>286</v>
      </c>
      <c r="L29" s="320" t="s">
        <v>286</v>
      </c>
      <c r="M29" s="320" t="s">
        <v>286</v>
      </c>
      <c r="N29" s="320" t="s">
        <v>286</v>
      </c>
      <c r="O29" s="320" t="s">
        <v>286</v>
      </c>
      <c r="P29" s="320" t="s">
        <v>286</v>
      </c>
      <c r="Q29" s="320" t="s">
        <v>286</v>
      </c>
      <c r="R29" s="320" t="s">
        <v>286</v>
      </c>
      <c r="S29" s="320" t="s">
        <v>286</v>
      </c>
      <c r="T29" s="320" t="s">
        <v>286</v>
      </c>
      <c r="U29" s="320" t="s">
        <v>286</v>
      </c>
    </row>
    <row r="30" spans="1:21" s="301" customFormat="1" x14ac:dyDescent="0.25">
      <c r="A30" s="307" t="s">
        <v>975</v>
      </c>
      <c r="B30" s="284" t="s">
        <v>643</v>
      </c>
      <c r="C30" s="306" t="s">
        <v>749</v>
      </c>
      <c r="D30" s="320" t="s">
        <v>286</v>
      </c>
      <c r="E30" s="320" t="s">
        <v>286</v>
      </c>
      <c r="F30" s="320" t="s">
        <v>286</v>
      </c>
      <c r="G30" s="320" t="s">
        <v>286</v>
      </c>
      <c r="H30" s="320" t="s">
        <v>286</v>
      </c>
      <c r="I30" s="320" t="s">
        <v>286</v>
      </c>
      <c r="J30" s="320" t="s">
        <v>286</v>
      </c>
      <c r="K30" s="320" t="s">
        <v>286</v>
      </c>
      <c r="L30" s="320" t="s">
        <v>286</v>
      </c>
      <c r="M30" s="320" t="s">
        <v>286</v>
      </c>
      <c r="N30" s="320" t="s">
        <v>286</v>
      </c>
      <c r="O30" s="320" t="s">
        <v>286</v>
      </c>
      <c r="P30" s="320" t="s">
        <v>286</v>
      </c>
      <c r="Q30" s="320" t="s">
        <v>286</v>
      </c>
      <c r="R30" s="320" t="s">
        <v>286</v>
      </c>
      <c r="S30" s="320" t="s">
        <v>286</v>
      </c>
      <c r="T30" s="320" t="s">
        <v>286</v>
      </c>
      <c r="U30" s="320" t="s">
        <v>286</v>
      </c>
    </row>
    <row r="31" spans="1:21" s="301" customFormat="1" x14ac:dyDescent="0.25">
      <c r="A31" s="307" t="s">
        <v>976</v>
      </c>
      <c r="B31" s="284" t="s">
        <v>631</v>
      </c>
      <c r="C31" s="306" t="s">
        <v>749</v>
      </c>
      <c r="D31" s="320" t="s">
        <v>286</v>
      </c>
      <c r="E31" s="320" t="s">
        <v>286</v>
      </c>
      <c r="F31" s="320" t="s">
        <v>286</v>
      </c>
      <c r="G31" s="320" t="s">
        <v>286</v>
      </c>
      <c r="H31" s="320" t="s">
        <v>286</v>
      </c>
      <c r="I31" s="320" t="s">
        <v>286</v>
      </c>
      <c r="J31" s="320" t="s">
        <v>286</v>
      </c>
      <c r="K31" s="320" t="s">
        <v>286</v>
      </c>
      <c r="L31" s="320" t="s">
        <v>286</v>
      </c>
      <c r="M31" s="320" t="s">
        <v>286</v>
      </c>
      <c r="N31" s="320" t="s">
        <v>286</v>
      </c>
      <c r="O31" s="320" t="s">
        <v>286</v>
      </c>
      <c r="P31" s="320" t="s">
        <v>286</v>
      </c>
      <c r="Q31" s="320" t="s">
        <v>286</v>
      </c>
      <c r="R31" s="320" t="s">
        <v>286</v>
      </c>
      <c r="S31" s="320" t="s">
        <v>286</v>
      </c>
      <c r="T31" s="320" t="s">
        <v>286</v>
      </c>
      <c r="U31" s="320" t="s">
        <v>286</v>
      </c>
    </row>
    <row r="32" spans="1:21" s="301" customFormat="1" x14ac:dyDescent="0.25">
      <c r="A32" s="307" t="s">
        <v>744</v>
      </c>
      <c r="B32" s="282" t="s">
        <v>941</v>
      </c>
      <c r="C32" s="306" t="s">
        <v>749</v>
      </c>
      <c r="D32" s="318">
        <v>2.4108426666666669</v>
      </c>
      <c r="E32" s="318">
        <v>1.8279860999999999</v>
      </c>
      <c r="F32" s="318">
        <v>0</v>
      </c>
      <c r="G32" s="318">
        <v>1.6462385083333333</v>
      </c>
      <c r="H32" s="318">
        <v>0</v>
      </c>
      <c r="I32" s="318">
        <v>0</v>
      </c>
      <c r="J32" s="318">
        <v>0</v>
      </c>
      <c r="K32" s="318">
        <v>0</v>
      </c>
      <c r="L32" s="318">
        <v>0</v>
      </c>
      <c r="M32" s="318">
        <v>0</v>
      </c>
      <c r="N32" s="318">
        <v>0</v>
      </c>
      <c r="O32" s="318">
        <v>0</v>
      </c>
      <c r="P32" s="318">
        <v>0</v>
      </c>
      <c r="Q32" s="318">
        <v>0</v>
      </c>
      <c r="R32" s="318">
        <v>0</v>
      </c>
      <c r="S32" s="318">
        <v>0</v>
      </c>
      <c r="T32" s="318">
        <f t="shared" ref="T32:T33" si="7">H32+J32+L32+N32+P32+R32</f>
        <v>0</v>
      </c>
      <c r="U32" s="318">
        <f t="shared" ref="U32:U33" si="8">I32+J32+L32+N32+P32+R32</f>
        <v>0</v>
      </c>
    </row>
    <row r="33" spans="1:21" s="301" customFormat="1" ht="31.5" x14ac:dyDescent="0.25">
      <c r="A33" s="307" t="s">
        <v>19</v>
      </c>
      <c r="B33" s="298" t="s">
        <v>1009</v>
      </c>
      <c r="C33" s="306" t="s">
        <v>749</v>
      </c>
      <c r="D33" s="318">
        <f t="shared" ref="D33:F33" si="9">D39+D41+D47</f>
        <v>480.03062728999998</v>
      </c>
      <c r="E33" s="318">
        <f t="shared" si="9"/>
        <v>498.18182432000003</v>
      </c>
      <c r="F33" s="318">
        <f t="shared" si="9"/>
        <v>441.50492086817093</v>
      </c>
      <c r="G33" s="318">
        <f>G39+G41+G47</f>
        <v>557.62142808999999</v>
      </c>
      <c r="H33" s="318">
        <f t="shared" ref="H33:S33" si="10">H39+H41+H47</f>
        <v>462.32184360357689</v>
      </c>
      <c r="I33" s="318">
        <f t="shared" si="10"/>
        <v>520.18654756137789</v>
      </c>
      <c r="J33" s="318">
        <f t="shared" si="10"/>
        <v>542.03438255895583</v>
      </c>
      <c r="K33" s="318">
        <f t="shared" si="10"/>
        <v>0</v>
      </c>
      <c r="L33" s="318">
        <f t="shared" si="10"/>
        <v>563.71575786131405</v>
      </c>
      <c r="M33" s="318">
        <f t="shared" si="10"/>
        <v>0</v>
      </c>
      <c r="N33" s="318">
        <f t="shared" si="10"/>
        <v>586.26438817576661</v>
      </c>
      <c r="O33" s="318">
        <f t="shared" si="10"/>
        <v>0</v>
      </c>
      <c r="P33" s="318">
        <f t="shared" si="10"/>
        <v>609.71496370279726</v>
      </c>
      <c r="Q33" s="318">
        <f t="shared" si="10"/>
        <v>0</v>
      </c>
      <c r="R33" s="318">
        <f t="shared" si="10"/>
        <v>634.10356225090914</v>
      </c>
      <c r="S33" s="318">
        <f t="shared" si="10"/>
        <v>0</v>
      </c>
      <c r="T33" s="318">
        <f t="shared" si="7"/>
        <v>3398.1548981533197</v>
      </c>
      <c r="U33" s="318">
        <f t="shared" si="8"/>
        <v>3456.0196021111215</v>
      </c>
    </row>
    <row r="34" spans="1:21" s="301" customFormat="1" x14ac:dyDescent="0.25">
      <c r="A34" s="307" t="s">
        <v>23</v>
      </c>
      <c r="B34" s="282" t="s">
        <v>1008</v>
      </c>
      <c r="C34" s="306" t="s">
        <v>749</v>
      </c>
      <c r="D34" s="320" t="s">
        <v>286</v>
      </c>
      <c r="E34" s="320" t="s">
        <v>286</v>
      </c>
      <c r="F34" s="320" t="s">
        <v>286</v>
      </c>
      <c r="G34" s="320" t="s">
        <v>286</v>
      </c>
      <c r="H34" s="320" t="s">
        <v>286</v>
      </c>
      <c r="I34" s="320" t="s">
        <v>286</v>
      </c>
      <c r="J34" s="320" t="s">
        <v>286</v>
      </c>
      <c r="K34" s="320" t="s">
        <v>286</v>
      </c>
      <c r="L34" s="320" t="s">
        <v>286</v>
      </c>
      <c r="M34" s="320" t="s">
        <v>286</v>
      </c>
      <c r="N34" s="320" t="s">
        <v>286</v>
      </c>
      <c r="O34" s="320" t="s">
        <v>286</v>
      </c>
      <c r="P34" s="320" t="s">
        <v>286</v>
      </c>
      <c r="Q34" s="320" t="s">
        <v>286</v>
      </c>
      <c r="R34" s="320" t="s">
        <v>286</v>
      </c>
      <c r="S34" s="320" t="s">
        <v>286</v>
      </c>
      <c r="T34" s="320" t="s">
        <v>286</v>
      </c>
      <c r="U34" s="320" t="s">
        <v>286</v>
      </c>
    </row>
    <row r="35" spans="1:21" s="301" customFormat="1" ht="31.5" x14ac:dyDescent="0.25">
      <c r="A35" s="307" t="s">
        <v>838</v>
      </c>
      <c r="B35" s="141" t="s">
        <v>898</v>
      </c>
      <c r="C35" s="306" t="s">
        <v>749</v>
      </c>
      <c r="D35" s="320" t="s">
        <v>286</v>
      </c>
      <c r="E35" s="320" t="s">
        <v>286</v>
      </c>
      <c r="F35" s="320" t="s">
        <v>286</v>
      </c>
      <c r="G35" s="320" t="s">
        <v>286</v>
      </c>
      <c r="H35" s="320" t="s">
        <v>286</v>
      </c>
      <c r="I35" s="320" t="s">
        <v>286</v>
      </c>
      <c r="J35" s="320" t="s">
        <v>286</v>
      </c>
      <c r="K35" s="320" t="s">
        <v>286</v>
      </c>
      <c r="L35" s="320" t="s">
        <v>286</v>
      </c>
      <c r="M35" s="320" t="s">
        <v>286</v>
      </c>
      <c r="N35" s="320" t="s">
        <v>286</v>
      </c>
      <c r="O35" s="320" t="s">
        <v>286</v>
      </c>
      <c r="P35" s="320" t="s">
        <v>286</v>
      </c>
      <c r="Q35" s="320" t="s">
        <v>286</v>
      </c>
      <c r="R35" s="320" t="s">
        <v>286</v>
      </c>
      <c r="S35" s="320" t="s">
        <v>286</v>
      </c>
      <c r="T35" s="320" t="s">
        <v>286</v>
      </c>
      <c r="U35" s="320" t="s">
        <v>286</v>
      </c>
    </row>
    <row r="36" spans="1:21" s="301" customFormat="1" ht="31.5" x14ac:dyDescent="0.25">
      <c r="A36" s="307" t="s">
        <v>839</v>
      </c>
      <c r="B36" s="141" t="s">
        <v>899</v>
      </c>
      <c r="C36" s="306" t="s">
        <v>749</v>
      </c>
      <c r="D36" s="320" t="s">
        <v>286</v>
      </c>
      <c r="E36" s="320" t="s">
        <v>286</v>
      </c>
      <c r="F36" s="320" t="s">
        <v>286</v>
      </c>
      <c r="G36" s="320" t="s">
        <v>286</v>
      </c>
      <c r="H36" s="320" t="s">
        <v>286</v>
      </c>
      <c r="I36" s="320" t="s">
        <v>286</v>
      </c>
      <c r="J36" s="320" t="s">
        <v>286</v>
      </c>
      <c r="K36" s="320" t="s">
        <v>286</v>
      </c>
      <c r="L36" s="320" t="s">
        <v>286</v>
      </c>
      <c r="M36" s="320" t="s">
        <v>286</v>
      </c>
      <c r="N36" s="320" t="s">
        <v>286</v>
      </c>
      <c r="O36" s="320" t="s">
        <v>286</v>
      </c>
      <c r="P36" s="320" t="s">
        <v>286</v>
      </c>
      <c r="Q36" s="320" t="s">
        <v>286</v>
      </c>
      <c r="R36" s="320" t="s">
        <v>286</v>
      </c>
      <c r="S36" s="320" t="s">
        <v>286</v>
      </c>
      <c r="T36" s="320" t="s">
        <v>286</v>
      </c>
      <c r="U36" s="320" t="s">
        <v>286</v>
      </c>
    </row>
    <row r="37" spans="1:21" s="301" customFormat="1" ht="31.5" x14ac:dyDescent="0.25">
      <c r="A37" s="307" t="s">
        <v>844</v>
      </c>
      <c r="B37" s="141" t="s">
        <v>884</v>
      </c>
      <c r="C37" s="306" t="s">
        <v>749</v>
      </c>
      <c r="D37" s="320" t="s">
        <v>286</v>
      </c>
      <c r="E37" s="320" t="s">
        <v>286</v>
      </c>
      <c r="F37" s="320" t="s">
        <v>286</v>
      </c>
      <c r="G37" s="320" t="s">
        <v>286</v>
      </c>
      <c r="H37" s="320" t="s">
        <v>286</v>
      </c>
      <c r="I37" s="320" t="s">
        <v>286</v>
      </c>
      <c r="J37" s="320" t="s">
        <v>286</v>
      </c>
      <c r="K37" s="320" t="s">
        <v>286</v>
      </c>
      <c r="L37" s="320" t="s">
        <v>286</v>
      </c>
      <c r="M37" s="320" t="s">
        <v>286</v>
      </c>
      <c r="N37" s="320" t="s">
        <v>286</v>
      </c>
      <c r="O37" s="320" t="s">
        <v>286</v>
      </c>
      <c r="P37" s="320" t="s">
        <v>286</v>
      </c>
      <c r="Q37" s="320" t="s">
        <v>286</v>
      </c>
      <c r="R37" s="320" t="s">
        <v>286</v>
      </c>
      <c r="S37" s="320" t="s">
        <v>286</v>
      </c>
      <c r="T37" s="320" t="s">
        <v>286</v>
      </c>
      <c r="U37" s="320" t="s">
        <v>286</v>
      </c>
    </row>
    <row r="38" spans="1:21" s="301" customFormat="1" x14ac:dyDescent="0.25">
      <c r="A38" s="307" t="s">
        <v>24</v>
      </c>
      <c r="B38" s="282" t="s">
        <v>1045</v>
      </c>
      <c r="C38" s="306" t="s">
        <v>749</v>
      </c>
      <c r="D38" s="320" t="s">
        <v>286</v>
      </c>
      <c r="E38" s="320" t="s">
        <v>286</v>
      </c>
      <c r="F38" s="320" t="s">
        <v>286</v>
      </c>
      <c r="G38" s="320" t="s">
        <v>286</v>
      </c>
      <c r="H38" s="320" t="s">
        <v>286</v>
      </c>
      <c r="I38" s="320" t="s">
        <v>286</v>
      </c>
      <c r="J38" s="320" t="s">
        <v>286</v>
      </c>
      <c r="K38" s="320" t="s">
        <v>286</v>
      </c>
      <c r="L38" s="320" t="s">
        <v>286</v>
      </c>
      <c r="M38" s="320" t="s">
        <v>286</v>
      </c>
      <c r="N38" s="320" t="s">
        <v>286</v>
      </c>
      <c r="O38" s="320" t="s">
        <v>286</v>
      </c>
      <c r="P38" s="320" t="s">
        <v>286</v>
      </c>
      <c r="Q38" s="320" t="s">
        <v>286</v>
      </c>
      <c r="R38" s="320" t="s">
        <v>286</v>
      </c>
      <c r="S38" s="320" t="s">
        <v>286</v>
      </c>
      <c r="T38" s="320" t="s">
        <v>286</v>
      </c>
      <c r="U38" s="320" t="s">
        <v>286</v>
      </c>
    </row>
    <row r="39" spans="1:21" s="301" customFormat="1" x14ac:dyDescent="0.25">
      <c r="A39" s="307" t="s">
        <v>30</v>
      </c>
      <c r="B39" s="282" t="s">
        <v>938</v>
      </c>
      <c r="C39" s="306" t="s">
        <v>749</v>
      </c>
      <c r="D39" s="318">
        <v>466.75132165000002</v>
      </c>
      <c r="E39" s="318">
        <v>465.61944306000004</v>
      </c>
      <c r="F39" s="318">
        <v>441.50492086817093</v>
      </c>
      <c r="G39" s="318">
        <v>543.03065284000002</v>
      </c>
      <c r="H39" s="318">
        <v>462.32184360357689</v>
      </c>
      <c r="I39" s="318">
        <v>520.18654756137789</v>
      </c>
      <c r="J39" s="318">
        <f t="shared" ref="J39" si="11">I39*1.042</f>
        <v>542.03438255895583</v>
      </c>
      <c r="K39" s="318">
        <v>0</v>
      </c>
      <c r="L39" s="318">
        <f t="shared" ref="L39" si="12">J39*1.04</f>
        <v>563.71575786131405</v>
      </c>
      <c r="M39" s="318">
        <v>0</v>
      </c>
      <c r="N39" s="318">
        <f t="shared" ref="N39" si="13">L39*1.04</f>
        <v>586.26438817576661</v>
      </c>
      <c r="O39" s="318">
        <v>0</v>
      </c>
      <c r="P39" s="318">
        <f t="shared" ref="P39" si="14">N39*1.04</f>
        <v>609.71496370279726</v>
      </c>
      <c r="Q39" s="318">
        <v>0</v>
      </c>
      <c r="R39" s="318">
        <f t="shared" ref="R39" si="15">P39*1.04</f>
        <v>634.10356225090914</v>
      </c>
      <c r="S39" s="318">
        <v>0</v>
      </c>
      <c r="T39" s="318">
        <f>H39+J39+L39+N39+P39+R39</f>
        <v>3398.1548981533197</v>
      </c>
      <c r="U39" s="318">
        <f>I39+J39+L39+N39+P39+R39</f>
        <v>3456.0196021111215</v>
      </c>
    </row>
    <row r="40" spans="1:21" s="301" customFormat="1" x14ac:dyDescent="0.25">
      <c r="A40" s="307" t="s">
        <v>38</v>
      </c>
      <c r="B40" s="282" t="s">
        <v>1046</v>
      </c>
      <c r="C40" s="306" t="s">
        <v>749</v>
      </c>
      <c r="D40" s="320" t="s">
        <v>286</v>
      </c>
      <c r="E40" s="320" t="s">
        <v>286</v>
      </c>
      <c r="F40" s="320" t="s">
        <v>286</v>
      </c>
      <c r="G40" s="320" t="s">
        <v>286</v>
      </c>
      <c r="H40" s="320" t="s">
        <v>286</v>
      </c>
      <c r="I40" s="320" t="s">
        <v>286</v>
      </c>
      <c r="J40" s="320" t="s">
        <v>286</v>
      </c>
      <c r="K40" s="320" t="s">
        <v>286</v>
      </c>
      <c r="L40" s="320" t="s">
        <v>286</v>
      </c>
      <c r="M40" s="320" t="s">
        <v>286</v>
      </c>
      <c r="N40" s="320" t="s">
        <v>286</v>
      </c>
      <c r="O40" s="320" t="s">
        <v>286</v>
      </c>
      <c r="P40" s="320" t="s">
        <v>286</v>
      </c>
      <c r="Q40" s="320" t="s">
        <v>286</v>
      </c>
      <c r="R40" s="320" t="s">
        <v>286</v>
      </c>
      <c r="S40" s="320" t="s">
        <v>286</v>
      </c>
      <c r="T40" s="320" t="s">
        <v>286</v>
      </c>
      <c r="U40" s="320" t="s">
        <v>286</v>
      </c>
    </row>
    <row r="41" spans="1:21" s="301" customFormat="1" x14ac:dyDescent="0.25">
      <c r="A41" s="307" t="s">
        <v>39</v>
      </c>
      <c r="B41" s="282" t="s">
        <v>939</v>
      </c>
      <c r="C41" s="306" t="s">
        <v>749</v>
      </c>
      <c r="D41" s="318">
        <v>4.92771442</v>
      </c>
      <c r="E41" s="318">
        <v>7.3984076199999995</v>
      </c>
      <c r="F41" s="318">
        <v>0</v>
      </c>
      <c r="G41" s="318">
        <v>13.530504859999999</v>
      </c>
      <c r="H41" s="318">
        <v>0</v>
      </c>
      <c r="I41" s="318">
        <v>0</v>
      </c>
      <c r="J41" s="318">
        <v>0</v>
      </c>
      <c r="K41" s="318">
        <v>0</v>
      </c>
      <c r="L41" s="318">
        <v>0</v>
      </c>
      <c r="M41" s="318">
        <v>0</v>
      </c>
      <c r="N41" s="318">
        <v>0</v>
      </c>
      <c r="O41" s="318">
        <v>0</v>
      </c>
      <c r="P41" s="318">
        <v>0</v>
      </c>
      <c r="Q41" s="318">
        <v>0</v>
      </c>
      <c r="R41" s="318">
        <v>0</v>
      </c>
      <c r="S41" s="318">
        <v>0</v>
      </c>
      <c r="T41" s="318">
        <f>H41+J41+L41+N41+P41+R41</f>
        <v>0</v>
      </c>
      <c r="U41" s="318">
        <f>I41+J41+L41+N41+P41+R41</f>
        <v>0</v>
      </c>
    </row>
    <row r="42" spans="1:21" s="301" customFormat="1" x14ac:dyDescent="0.25">
      <c r="A42" s="307" t="s">
        <v>40</v>
      </c>
      <c r="B42" s="282" t="s">
        <v>940</v>
      </c>
      <c r="C42" s="306" t="s">
        <v>749</v>
      </c>
      <c r="D42" s="320" t="s">
        <v>286</v>
      </c>
      <c r="E42" s="320" t="s">
        <v>286</v>
      </c>
      <c r="F42" s="320" t="s">
        <v>286</v>
      </c>
      <c r="G42" s="320" t="s">
        <v>286</v>
      </c>
      <c r="H42" s="320" t="s">
        <v>286</v>
      </c>
      <c r="I42" s="320" t="s">
        <v>286</v>
      </c>
      <c r="J42" s="320" t="s">
        <v>286</v>
      </c>
      <c r="K42" s="320" t="s">
        <v>286</v>
      </c>
      <c r="L42" s="320" t="s">
        <v>286</v>
      </c>
      <c r="M42" s="320" t="s">
        <v>286</v>
      </c>
      <c r="N42" s="320" t="s">
        <v>286</v>
      </c>
      <c r="O42" s="320" t="s">
        <v>286</v>
      </c>
      <c r="P42" s="320" t="s">
        <v>286</v>
      </c>
      <c r="Q42" s="320" t="s">
        <v>286</v>
      </c>
      <c r="R42" s="320" t="s">
        <v>286</v>
      </c>
      <c r="S42" s="320" t="s">
        <v>286</v>
      </c>
      <c r="T42" s="320" t="s">
        <v>286</v>
      </c>
      <c r="U42" s="320" t="s">
        <v>286</v>
      </c>
    </row>
    <row r="43" spans="1:21" s="301" customFormat="1" x14ac:dyDescent="0.25">
      <c r="A43" s="307" t="s">
        <v>41</v>
      </c>
      <c r="B43" s="282" t="s">
        <v>1053</v>
      </c>
      <c r="C43" s="306" t="s">
        <v>749</v>
      </c>
      <c r="D43" s="320" t="s">
        <v>286</v>
      </c>
      <c r="E43" s="320" t="s">
        <v>286</v>
      </c>
      <c r="F43" s="320" t="s">
        <v>286</v>
      </c>
      <c r="G43" s="320" t="s">
        <v>286</v>
      </c>
      <c r="H43" s="320" t="s">
        <v>286</v>
      </c>
      <c r="I43" s="320" t="s">
        <v>286</v>
      </c>
      <c r="J43" s="320" t="s">
        <v>286</v>
      </c>
      <c r="K43" s="320" t="s">
        <v>286</v>
      </c>
      <c r="L43" s="320" t="s">
        <v>286</v>
      </c>
      <c r="M43" s="320" t="s">
        <v>286</v>
      </c>
      <c r="N43" s="320" t="s">
        <v>286</v>
      </c>
      <c r="O43" s="320" t="s">
        <v>286</v>
      </c>
      <c r="P43" s="320" t="s">
        <v>286</v>
      </c>
      <c r="Q43" s="320" t="s">
        <v>286</v>
      </c>
      <c r="R43" s="320" t="s">
        <v>286</v>
      </c>
      <c r="S43" s="320" t="s">
        <v>286</v>
      </c>
      <c r="T43" s="320" t="s">
        <v>286</v>
      </c>
      <c r="U43" s="320" t="s">
        <v>286</v>
      </c>
    </row>
    <row r="44" spans="1:21" s="301" customFormat="1" ht="31.5" x14ac:dyDescent="0.25">
      <c r="A44" s="307" t="s">
        <v>42</v>
      </c>
      <c r="B44" s="283" t="s">
        <v>818</v>
      </c>
      <c r="C44" s="306" t="s">
        <v>749</v>
      </c>
      <c r="D44" s="320" t="s">
        <v>286</v>
      </c>
      <c r="E44" s="320" t="s">
        <v>286</v>
      </c>
      <c r="F44" s="320" t="s">
        <v>286</v>
      </c>
      <c r="G44" s="320" t="s">
        <v>286</v>
      </c>
      <c r="H44" s="320" t="s">
        <v>286</v>
      </c>
      <c r="I44" s="320" t="s">
        <v>286</v>
      </c>
      <c r="J44" s="320" t="s">
        <v>286</v>
      </c>
      <c r="K44" s="320" t="s">
        <v>286</v>
      </c>
      <c r="L44" s="320" t="s">
        <v>286</v>
      </c>
      <c r="M44" s="320" t="s">
        <v>286</v>
      </c>
      <c r="N44" s="320" t="s">
        <v>286</v>
      </c>
      <c r="O44" s="320" t="s">
        <v>286</v>
      </c>
      <c r="P44" s="320" t="s">
        <v>286</v>
      </c>
      <c r="Q44" s="320" t="s">
        <v>286</v>
      </c>
      <c r="R44" s="320" t="s">
        <v>286</v>
      </c>
      <c r="S44" s="320" t="s">
        <v>286</v>
      </c>
      <c r="T44" s="320" t="s">
        <v>286</v>
      </c>
      <c r="U44" s="320" t="s">
        <v>286</v>
      </c>
    </row>
    <row r="45" spans="1:21" s="301" customFormat="1" x14ac:dyDescent="0.25">
      <c r="A45" s="307" t="s">
        <v>977</v>
      </c>
      <c r="B45" s="141" t="s">
        <v>643</v>
      </c>
      <c r="C45" s="306" t="s">
        <v>749</v>
      </c>
      <c r="D45" s="320" t="s">
        <v>286</v>
      </c>
      <c r="E45" s="320" t="s">
        <v>286</v>
      </c>
      <c r="F45" s="320" t="s">
        <v>286</v>
      </c>
      <c r="G45" s="320" t="s">
        <v>286</v>
      </c>
      <c r="H45" s="320" t="s">
        <v>286</v>
      </c>
      <c r="I45" s="320" t="s">
        <v>286</v>
      </c>
      <c r="J45" s="320" t="s">
        <v>286</v>
      </c>
      <c r="K45" s="320" t="s">
        <v>286</v>
      </c>
      <c r="L45" s="320" t="s">
        <v>286</v>
      </c>
      <c r="M45" s="320" t="s">
        <v>286</v>
      </c>
      <c r="N45" s="320" t="s">
        <v>286</v>
      </c>
      <c r="O45" s="320" t="s">
        <v>286</v>
      </c>
      <c r="P45" s="320" t="s">
        <v>286</v>
      </c>
      <c r="Q45" s="320" t="s">
        <v>286</v>
      </c>
      <c r="R45" s="320" t="s">
        <v>286</v>
      </c>
      <c r="S45" s="320" t="s">
        <v>286</v>
      </c>
      <c r="T45" s="320" t="s">
        <v>286</v>
      </c>
      <c r="U45" s="320" t="s">
        <v>286</v>
      </c>
    </row>
    <row r="46" spans="1:21" s="301" customFormat="1" x14ac:dyDescent="0.25">
      <c r="A46" s="307" t="s">
        <v>978</v>
      </c>
      <c r="B46" s="141" t="s">
        <v>631</v>
      </c>
      <c r="C46" s="306" t="s">
        <v>749</v>
      </c>
      <c r="D46" s="320" t="s">
        <v>286</v>
      </c>
      <c r="E46" s="320" t="s">
        <v>286</v>
      </c>
      <c r="F46" s="320" t="s">
        <v>286</v>
      </c>
      <c r="G46" s="320" t="s">
        <v>286</v>
      </c>
      <c r="H46" s="320" t="s">
        <v>286</v>
      </c>
      <c r="I46" s="320" t="s">
        <v>286</v>
      </c>
      <c r="J46" s="320" t="s">
        <v>286</v>
      </c>
      <c r="K46" s="320" t="s">
        <v>286</v>
      </c>
      <c r="L46" s="320" t="s">
        <v>286</v>
      </c>
      <c r="M46" s="320" t="s">
        <v>286</v>
      </c>
      <c r="N46" s="320" t="s">
        <v>286</v>
      </c>
      <c r="O46" s="320" t="s">
        <v>286</v>
      </c>
      <c r="P46" s="320" t="s">
        <v>286</v>
      </c>
      <c r="Q46" s="320" t="s">
        <v>286</v>
      </c>
      <c r="R46" s="320" t="s">
        <v>286</v>
      </c>
      <c r="S46" s="320" t="s">
        <v>286</v>
      </c>
      <c r="T46" s="320" t="s">
        <v>286</v>
      </c>
      <c r="U46" s="320" t="s">
        <v>286</v>
      </c>
    </row>
    <row r="47" spans="1:21" s="301" customFormat="1" x14ac:dyDescent="0.25">
      <c r="A47" s="307" t="s">
        <v>43</v>
      </c>
      <c r="B47" s="282" t="s">
        <v>941</v>
      </c>
      <c r="C47" s="306" t="s">
        <v>749</v>
      </c>
      <c r="D47" s="318">
        <v>8.3515912199999995</v>
      </c>
      <c r="E47" s="318">
        <v>25.163973640000002</v>
      </c>
      <c r="F47" s="318">
        <v>0</v>
      </c>
      <c r="G47" s="318">
        <v>1.0602703899999999</v>
      </c>
      <c r="H47" s="318">
        <v>0</v>
      </c>
      <c r="I47" s="318">
        <v>0</v>
      </c>
      <c r="J47" s="318">
        <v>0</v>
      </c>
      <c r="K47" s="318">
        <v>0</v>
      </c>
      <c r="L47" s="318">
        <v>0</v>
      </c>
      <c r="M47" s="318">
        <v>0</v>
      </c>
      <c r="N47" s="318">
        <v>0</v>
      </c>
      <c r="O47" s="318">
        <v>0</v>
      </c>
      <c r="P47" s="318">
        <v>0</v>
      </c>
      <c r="Q47" s="318">
        <v>0</v>
      </c>
      <c r="R47" s="318">
        <v>0</v>
      </c>
      <c r="S47" s="318">
        <v>0</v>
      </c>
      <c r="T47" s="318">
        <f t="shared" ref="T47:T56" si="16">H47+J47+L47+N47+P47+R47</f>
        <v>0</v>
      </c>
      <c r="U47" s="318">
        <f t="shared" ref="U47:U58" si="17">I47+J47+L47+N47+P47+R47</f>
        <v>0</v>
      </c>
    </row>
    <row r="48" spans="1:21" s="301" customFormat="1" x14ac:dyDescent="0.25">
      <c r="A48" s="307" t="s">
        <v>837</v>
      </c>
      <c r="B48" s="285" t="s">
        <v>1010</v>
      </c>
      <c r="C48" s="306" t="s">
        <v>749</v>
      </c>
      <c r="D48" s="318">
        <f>D49+D50+D55+D56</f>
        <v>155.96594254000001</v>
      </c>
      <c r="E48" s="318">
        <f t="shared" ref="E48:S48" si="18">E49+E50+E55+E56</f>
        <v>167.23405353999999</v>
      </c>
      <c r="F48" s="322">
        <f>F49+F50+F55+F56</f>
        <v>86.548339960735092</v>
      </c>
      <c r="G48" s="318">
        <f>G49+G50+G55+G56</f>
        <v>190.29435242</v>
      </c>
      <c r="H48" s="318">
        <f t="shared" si="18"/>
        <v>83.125004928889638</v>
      </c>
      <c r="I48" s="318">
        <f t="shared" si="18"/>
        <v>89.865173034850699</v>
      </c>
      <c r="J48" s="318">
        <f t="shared" si="18"/>
        <v>93.639510302314434</v>
      </c>
      <c r="K48" s="318">
        <f t="shared" si="18"/>
        <v>0</v>
      </c>
      <c r="L48" s="318">
        <f t="shared" si="18"/>
        <v>97.385090714407013</v>
      </c>
      <c r="M48" s="318">
        <f t="shared" si="18"/>
        <v>0</v>
      </c>
      <c r="N48" s="318">
        <f t="shared" si="18"/>
        <v>101.28049434298329</v>
      </c>
      <c r="O48" s="318">
        <f t="shared" si="18"/>
        <v>0</v>
      </c>
      <c r="P48" s="318">
        <f t="shared" si="18"/>
        <v>105.33171411670263</v>
      </c>
      <c r="Q48" s="318">
        <f t="shared" si="18"/>
        <v>0</v>
      </c>
      <c r="R48" s="318">
        <f t="shared" si="18"/>
        <v>109.54498268137074</v>
      </c>
      <c r="S48" s="318">
        <f t="shared" si="18"/>
        <v>0</v>
      </c>
      <c r="T48" s="318">
        <f t="shared" si="16"/>
        <v>590.30679708666776</v>
      </c>
      <c r="U48" s="318">
        <f t="shared" si="17"/>
        <v>597.04696519262882</v>
      </c>
    </row>
    <row r="49" spans="1:21" s="301" customFormat="1" x14ac:dyDescent="0.25">
      <c r="A49" s="307" t="s">
        <v>838</v>
      </c>
      <c r="B49" s="141" t="s">
        <v>929</v>
      </c>
      <c r="C49" s="306" t="s">
        <v>749</v>
      </c>
      <c r="D49" s="318">
        <v>0</v>
      </c>
      <c r="E49" s="318">
        <v>0</v>
      </c>
      <c r="F49" s="318">
        <v>0</v>
      </c>
      <c r="G49" s="318">
        <v>0</v>
      </c>
      <c r="H49" s="318">
        <v>0</v>
      </c>
      <c r="I49" s="318">
        <v>0</v>
      </c>
      <c r="J49" s="318">
        <v>0</v>
      </c>
      <c r="K49" s="318">
        <v>0</v>
      </c>
      <c r="L49" s="318">
        <v>0</v>
      </c>
      <c r="M49" s="318">
        <v>0</v>
      </c>
      <c r="N49" s="318">
        <v>0</v>
      </c>
      <c r="O49" s="318">
        <v>0</v>
      </c>
      <c r="P49" s="318">
        <v>0</v>
      </c>
      <c r="Q49" s="318">
        <v>0</v>
      </c>
      <c r="R49" s="318">
        <v>0</v>
      </c>
      <c r="S49" s="318">
        <v>0</v>
      </c>
      <c r="T49" s="318">
        <f t="shared" si="16"/>
        <v>0</v>
      </c>
      <c r="U49" s="318">
        <f t="shared" si="17"/>
        <v>0</v>
      </c>
    </row>
    <row r="50" spans="1:21" s="301" customFormat="1" x14ac:dyDescent="0.25">
      <c r="A50" s="307" t="s">
        <v>839</v>
      </c>
      <c r="B50" s="284" t="s">
        <v>1091</v>
      </c>
      <c r="C50" s="306" t="s">
        <v>749</v>
      </c>
      <c r="D50" s="318">
        <f t="shared" ref="D50:E50" si="19">D51+D54</f>
        <v>134.37048485</v>
      </c>
      <c r="E50" s="318">
        <f t="shared" si="19"/>
        <v>127.08128572</v>
      </c>
      <c r="F50" s="318">
        <f>F51+F54</f>
        <v>54.372720000000001</v>
      </c>
      <c r="G50" s="318">
        <f>G51+G54</f>
        <v>147.23590024999999</v>
      </c>
      <c r="H50" s="318">
        <f t="shared" ref="H50:S50" si="20">H51+H54</f>
        <v>56.928237839999994</v>
      </c>
      <c r="I50" s="318">
        <f t="shared" si="20"/>
        <v>60.41375</v>
      </c>
      <c r="J50" s="318">
        <f t="shared" si="20"/>
        <v>62.951127500000005</v>
      </c>
      <c r="K50" s="318">
        <f t="shared" si="20"/>
        <v>0</v>
      </c>
      <c r="L50" s="318">
        <f t="shared" si="20"/>
        <v>65.469172600000007</v>
      </c>
      <c r="M50" s="318">
        <f t="shared" si="20"/>
        <v>0</v>
      </c>
      <c r="N50" s="318">
        <f t="shared" si="20"/>
        <v>68.087939504000005</v>
      </c>
      <c r="O50" s="318">
        <f t="shared" si="20"/>
        <v>0</v>
      </c>
      <c r="P50" s="318">
        <f t="shared" si="20"/>
        <v>70.811457084160011</v>
      </c>
      <c r="Q50" s="318">
        <f t="shared" si="20"/>
        <v>0</v>
      </c>
      <c r="R50" s="318">
        <f t="shared" si="20"/>
        <v>73.643915367526418</v>
      </c>
      <c r="S50" s="318">
        <f t="shared" si="20"/>
        <v>0</v>
      </c>
      <c r="T50" s="318">
        <f t="shared" si="16"/>
        <v>397.89184989568639</v>
      </c>
      <c r="U50" s="318">
        <f t="shared" si="17"/>
        <v>401.37736205568643</v>
      </c>
    </row>
    <row r="51" spans="1:21" s="301" customFormat="1" x14ac:dyDescent="0.25">
      <c r="A51" s="307" t="s">
        <v>840</v>
      </c>
      <c r="B51" s="286" t="s">
        <v>645</v>
      </c>
      <c r="C51" s="306" t="s">
        <v>749</v>
      </c>
      <c r="D51" s="318">
        <f>D52+D53</f>
        <v>134.37048485</v>
      </c>
      <c r="E51" s="318">
        <f t="shared" ref="E51:S51" si="21">E52+E53</f>
        <v>127.08128572</v>
      </c>
      <c r="F51" s="318">
        <f t="shared" si="21"/>
        <v>54.372720000000001</v>
      </c>
      <c r="G51" s="318">
        <f t="shared" si="21"/>
        <v>147.23590024999999</v>
      </c>
      <c r="H51" s="318">
        <f t="shared" si="21"/>
        <v>56.928237839999994</v>
      </c>
      <c r="I51" s="318">
        <f t="shared" si="21"/>
        <v>60.41375</v>
      </c>
      <c r="J51" s="318">
        <f t="shared" si="21"/>
        <v>62.951127500000005</v>
      </c>
      <c r="K51" s="318">
        <f t="shared" si="21"/>
        <v>0</v>
      </c>
      <c r="L51" s="318">
        <f t="shared" si="21"/>
        <v>65.469172600000007</v>
      </c>
      <c r="M51" s="318">
        <f t="shared" si="21"/>
        <v>0</v>
      </c>
      <c r="N51" s="318">
        <f t="shared" si="21"/>
        <v>68.087939504000005</v>
      </c>
      <c r="O51" s="318">
        <f t="shared" si="21"/>
        <v>0</v>
      </c>
      <c r="P51" s="318">
        <f t="shared" si="21"/>
        <v>70.811457084160011</v>
      </c>
      <c r="Q51" s="318">
        <f t="shared" si="21"/>
        <v>0</v>
      </c>
      <c r="R51" s="318">
        <f t="shared" si="21"/>
        <v>73.643915367526418</v>
      </c>
      <c r="S51" s="318">
        <f t="shared" si="21"/>
        <v>0</v>
      </c>
      <c r="T51" s="318">
        <f t="shared" si="16"/>
        <v>397.89184989568639</v>
      </c>
      <c r="U51" s="318">
        <f t="shared" si="17"/>
        <v>401.37736205568643</v>
      </c>
    </row>
    <row r="52" spans="1:21" s="301" customFormat="1" ht="31.5" x14ac:dyDescent="0.25">
      <c r="A52" s="307" t="s">
        <v>841</v>
      </c>
      <c r="B52" s="287" t="s">
        <v>520</v>
      </c>
      <c r="C52" s="306" t="s">
        <v>749</v>
      </c>
      <c r="D52" s="318">
        <v>134.37048485</v>
      </c>
      <c r="E52" s="318">
        <v>127.08128572</v>
      </c>
      <c r="F52" s="318">
        <v>54.372720000000001</v>
      </c>
      <c r="G52" s="318">
        <v>147.23590024999999</v>
      </c>
      <c r="H52" s="318">
        <v>56.928237839999994</v>
      </c>
      <c r="I52" s="318">
        <v>60.41375</v>
      </c>
      <c r="J52" s="318">
        <f t="shared" ref="J52" si="22">I52*1.042</f>
        <v>62.951127500000005</v>
      </c>
      <c r="K52" s="318">
        <v>0</v>
      </c>
      <c r="L52" s="318">
        <f t="shared" ref="L52" si="23">J52*1.04</f>
        <v>65.469172600000007</v>
      </c>
      <c r="M52" s="318">
        <v>0</v>
      </c>
      <c r="N52" s="318">
        <f t="shared" ref="N52" si="24">L52*1.04</f>
        <v>68.087939504000005</v>
      </c>
      <c r="O52" s="318">
        <v>0</v>
      </c>
      <c r="P52" s="318">
        <f t="shared" ref="P52" si="25">N52*1.04</f>
        <v>70.811457084160011</v>
      </c>
      <c r="Q52" s="318">
        <v>0</v>
      </c>
      <c r="R52" s="318">
        <f t="shared" ref="R52" si="26">P52*1.04</f>
        <v>73.643915367526418</v>
      </c>
      <c r="S52" s="318">
        <v>0</v>
      </c>
      <c r="T52" s="318">
        <f t="shared" si="16"/>
        <v>397.89184989568639</v>
      </c>
      <c r="U52" s="318">
        <f t="shared" si="17"/>
        <v>401.37736205568643</v>
      </c>
    </row>
    <row r="53" spans="1:21" s="301" customFormat="1" x14ac:dyDescent="0.25">
      <c r="A53" s="307" t="s">
        <v>842</v>
      </c>
      <c r="B53" s="287" t="s">
        <v>644</v>
      </c>
      <c r="C53" s="306" t="s">
        <v>749</v>
      </c>
      <c r="D53" s="318">
        <v>0</v>
      </c>
      <c r="E53" s="318">
        <v>0</v>
      </c>
      <c r="F53" s="318">
        <v>0</v>
      </c>
      <c r="G53" s="318">
        <v>0</v>
      </c>
      <c r="H53" s="318">
        <v>0</v>
      </c>
      <c r="I53" s="318">
        <v>0</v>
      </c>
      <c r="J53" s="318">
        <v>0</v>
      </c>
      <c r="K53" s="318">
        <v>0</v>
      </c>
      <c r="L53" s="318">
        <v>0</v>
      </c>
      <c r="M53" s="318">
        <v>0</v>
      </c>
      <c r="N53" s="318">
        <v>0</v>
      </c>
      <c r="O53" s="318">
        <v>0</v>
      </c>
      <c r="P53" s="318">
        <v>0</v>
      </c>
      <c r="Q53" s="318">
        <v>0</v>
      </c>
      <c r="R53" s="318">
        <v>0</v>
      </c>
      <c r="S53" s="318">
        <v>0</v>
      </c>
      <c r="T53" s="318">
        <f t="shared" si="16"/>
        <v>0</v>
      </c>
      <c r="U53" s="318">
        <f t="shared" si="17"/>
        <v>0</v>
      </c>
    </row>
    <row r="54" spans="1:21" s="301" customFormat="1" x14ac:dyDescent="0.25">
      <c r="A54" s="307" t="s">
        <v>843</v>
      </c>
      <c r="B54" s="286" t="s">
        <v>605</v>
      </c>
      <c r="C54" s="306" t="s">
        <v>749</v>
      </c>
      <c r="D54" s="318">
        <v>0</v>
      </c>
      <c r="E54" s="318">
        <v>0</v>
      </c>
      <c r="F54" s="318">
        <v>0</v>
      </c>
      <c r="G54" s="318">
        <v>0</v>
      </c>
      <c r="H54" s="318">
        <v>0</v>
      </c>
      <c r="I54" s="318">
        <v>0</v>
      </c>
      <c r="J54" s="318">
        <v>0</v>
      </c>
      <c r="K54" s="318">
        <v>0</v>
      </c>
      <c r="L54" s="318">
        <v>0</v>
      </c>
      <c r="M54" s="318">
        <v>0</v>
      </c>
      <c r="N54" s="318">
        <v>0</v>
      </c>
      <c r="O54" s="318">
        <v>0</v>
      </c>
      <c r="P54" s="318">
        <v>0</v>
      </c>
      <c r="Q54" s="318">
        <v>0</v>
      </c>
      <c r="R54" s="318">
        <v>0</v>
      </c>
      <c r="S54" s="318">
        <v>0</v>
      </c>
      <c r="T54" s="318">
        <f t="shared" si="16"/>
        <v>0</v>
      </c>
      <c r="U54" s="318">
        <f t="shared" si="17"/>
        <v>0</v>
      </c>
    </row>
    <row r="55" spans="1:21" s="301" customFormat="1" x14ac:dyDescent="0.25">
      <c r="A55" s="307" t="s">
        <v>844</v>
      </c>
      <c r="B55" s="284" t="s">
        <v>930</v>
      </c>
      <c r="C55" s="306" t="s">
        <v>749</v>
      </c>
      <c r="D55" s="318">
        <v>21.595457690000003</v>
      </c>
      <c r="E55" s="318">
        <v>40.152767820000001</v>
      </c>
      <c r="F55" s="318">
        <v>32.175619960735091</v>
      </c>
      <c r="G55" s="318">
        <v>43.058452170000002</v>
      </c>
      <c r="H55" s="318">
        <v>26.196767088889636</v>
      </c>
      <c r="I55" s="318">
        <v>29.451423034850698</v>
      </c>
      <c r="J55" s="318">
        <f t="shared" ref="J55" si="27">I55*1.042</f>
        <v>30.688382802314429</v>
      </c>
      <c r="K55" s="318">
        <v>0</v>
      </c>
      <c r="L55" s="318">
        <f t="shared" ref="L55" si="28">J55*1.04</f>
        <v>31.915918114407006</v>
      </c>
      <c r="M55" s="318">
        <v>0</v>
      </c>
      <c r="N55" s="318">
        <f t="shared" ref="N55" si="29">L55*1.04</f>
        <v>33.192554838983284</v>
      </c>
      <c r="O55" s="318">
        <v>0</v>
      </c>
      <c r="P55" s="318">
        <f t="shared" ref="P55" si="30">N55*1.04</f>
        <v>34.520257032542617</v>
      </c>
      <c r="Q55" s="318">
        <v>0</v>
      </c>
      <c r="R55" s="318">
        <f t="shared" ref="R55" si="31">P55*1.04</f>
        <v>35.901067313844322</v>
      </c>
      <c r="S55" s="318">
        <v>0</v>
      </c>
      <c r="T55" s="318">
        <f t="shared" si="16"/>
        <v>192.41494719098128</v>
      </c>
      <c r="U55" s="318">
        <f t="shared" si="17"/>
        <v>195.66960313694236</v>
      </c>
    </row>
    <row r="56" spans="1:21" s="301" customFormat="1" x14ac:dyDescent="0.25">
      <c r="A56" s="307" t="s">
        <v>845</v>
      </c>
      <c r="B56" s="284" t="s">
        <v>931</v>
      </c>
      <c r="C56" s="306" t="s">
        <v>749</v>
      </c>
      <c r="D56" s="318">
        <v>0</v>
      </c>
      <c r="E56" s="318">
        <v>0</v>
      </c>
      <c r="F56" s="318">
        <v>0</v>
      </c>
      <c r="G56" s="318">
        <v>0</v>
      </c>
      <c r="H56" s="318">
        <v>0</v>
      </c>
      <c r="I56" s="318">
        <v>0</v>
      </c>
      <c r="J56" s="318">
        <v>0</v>
      </c>
      <c r="K56" s="318">
        <v>0</v>
      </c>
      <c r="L56" s="318">
        <v>0</v>
      </c>
      <c r="M56" s="318">
        <v>0</v>
      </c>
      <c r="N56" s="318">
        <v>0</v>
      </c>
      <c r="O56" s="318">
        <v>0</v>
      </c>
      <c r="P56" s="318">
        <v>0</v>
      </c>
      <c r="Q56" s="318">
        <v>0</v>
      </c>
      <c r="R56" s="318">
        <v>0</v>
      </c>
      <c r="S56" s="318">
        <v>0</v>
      </c>
      <c r="T56" s="318">
        <f t="shared" si="16"/>
        <v>0</v>
      </c>
      <c r="U56" s="318">
        <f t="shared" si="17"/>
        <v>0</v>
      </c>
    </row>
    <row r="57" spans="1:21" s="301" customFormat="1" x14ac:dyDescent="0.25">
      <c r="A57" s="307" t="s">
        <v>846</v>
      </c>
      <c r="B57" s="285" t="s">
        <v>1011</v>
      </c>
      <c r="C57" s="306" t="s">
        <v>749</v>
      </c>
      <c r="D57" s="318">
        <f>D59+D62</f>
        <v>25.042547919999997</v>
      </c>
      <c r="E57" s="318">
        <f>E59+E62</f>
        <v>27.65517951</v>
      </c>
      <c r="F57" s="318">
        <f>F59+F62</f>
        <v>22.434619226910851</v>
      </c>
      <c r="G57" s="318">
        <f>G59+G62</f>
        <v>26.236209500000001</v>
      </c>
      <c r="H57" s="318">
        <f t="shared" ref="H57:S57" si="32">H59+H62</f>
        <v>23.489046330575658</v>
      </c>
      <c r="I57" s="318">
        <f t="shared" si="32"/>
        <v>27.712489404239278</v>
      </c>
      <c r="J57" s="318">
        <f t="shared" si="32"/>
        <v>28.876413959217327</v>
      </c>
      <c r="K57" s="318">
        <f t="shared" si="32"/>
        <v>0</v>
      </c>
      <c r="L57" s="318">
        <f t="shared" si="32"/>
        <v>30.031470517586019</v>
      </c>
      <c r="M57" s="318">
        <f t="shared" si="32"/>
        <v>0</v>
      </c>
      <c r="N57" s="318">
        <f t="shared" si="32"/>
        <v>31.23272933828946</v>
      </c>
      <c r="O57" s="318">
        <f t="shared" si="32"/>
        <v>0</v>
      </c>
      <c r="P57" s="318">
        <f t="shared" si="32"/>
        <v>32.482038511821038</v>
      </c>
      <c r="Q57" s="318">
        <f t="shared" si="32"/>
        <v>0</v>
      </c>
      <c r="R57" s="318">
        <f t="shared" si="32"/>
        <v>33.781320052293879</v>
      </c>
      <c r="S57" s="318">
        <f t="shared" si="32"/>
        <v>0</v>
      </c>
      <c r="T57" s="318">
        <f>H57+J57+L57+N57+P57+R57</f>
        <v>179.89301870978341</v>
      </c>
      <c r="U57" s="318">
        <f t="shared" si="17"/>
        <v>184.11646178344699</v>
      </c>
    </row>
    <row r="58" spans="1:21" s="301" customFormat="1" ht="31.5" x14ac:dyDescent="0.25">
      <c r="A58" s="307" t="s">
        <v>847</v>
      </c>
      <c r="B58" s="141" t="s">
        <v>733</v>
      </c>
      <c r="C58" s="306" t="s">
        <v>749</v>
      </c>
      <c r="D58" s="318">
        <v>0</v>
      </c>
      <c r="E58" s="318">
        <v>0</v>
      </c>
      <c r="F58" s="318">
        <v>0</v>
      </c>
      <c r="G58" s="318">
        <v>0</v>
      </c>
      <c r="H58" s="318">
        <v>0</v>
      </c>
      <c r="I58" s="318">
        <v>0</v>
      </c>
      <c r="J58" s="318">
        <v>0</v>
      </c>
      <c r="K58" s="318">
        <v>0</v>
      </c>
      <c r="L58" s="318">
        <v>0</v>
      </c>
      <c r="M58" s="318">
        <v>0</v>
      </c>
      <c r="N58" s="318">
        <v>0</v>
      </c>
      <c r="O58" s="318">
        <v>0</v>
      </c>
      <c r="P58" s="318">
        <v>0</v>
      </c>
      <c r="Q58" s="318">
        <v>0</v>
      </c>
      <c r="R58" s="318">
        <v>0</v>
      </c>
      <c r="S58" s="318">
        <v>0</v>
      </c>
      <c r="T58" s="318">
        <f>H58+J58+L58+N58+P58+R58</f>
        <v>0</v>
      </c>
      <c r="U58" s="318">
        <f t="shared" si="17"/>
        <v>0</v>
      </c>
    </row>
    <row r="59" spans="1:21" s="301" customFormat="1" ht="31.5" x14ac:dyDescent="0.25">
      <c r="A59" s="307" t="s">
        <v>848</v>
      </c>
      <c r="B59" s="141" t="s">
        <v>735</v>
      </c>
      <c r="C59" s="306" t="s">
        <v>749</v>
      </c>
      <c r="D59" s="318">
        <v>23.949112719999999</v>
      </c>
      <c r="E59" s="318">
        <v>25.93910056</v>
      </c>
      <c r="F59" s="318">
        <v>20.279439999999997</v>
      </c>
      <c r="G59" s="318">
        <v>23.195224469999999</v>
      </c>
      <c r="H59" s="318">
        <v>21.232573679999994</v>
      </c>
      <c r="I59" s="318">
        <v>25.175550000000001</v>
      </c>
      <c r="J59" s="318">
        <f>I59*1.042</f>
        <v>26.232923100000001</v>
      </c>
      <c r="K59" s="318">
        <v>0</v>
      </c>
      <c r="L59" s="318">
        <f>J59*1.04</f>
        <v>27.282240024</v>
      </c>
      <c r="M59" s="318">
        <v>0</v>
      </c>
      <c r="N59" s="318">
        <f t="shared" ref="N59" si="33">L59*1.04</f>
        <v>28.37352962496</v>
      </c>
      <c r="O59" s="318">
        <v>0</v>
      </c>
      <c r="P59" s="318">
        <f t="shared" ref="P59" si="34">N59*1.04</f>
        <v>29.5084708099584</v>
      </c>
      <c r="Q59" s="318">
        <v>0</v>
      </c>
      <c r="R59" s="318">
        <f t="shared" ref="R59" si="35">P59*1.04</f>
        <v>30.688809642356738</v>
      </c>
      <c r="S59" s="318">
        <v>0</v>
      </c>
      <c r="T59" s="318">
        <f>H59+J59+L59+N59+P59+R59</f>
        <v>163.31854688127515</v>
      </c>
      <c r="U59" s="318">
        <f>I59+J59+L59+N59+P59+R59</f>
        <v>167.26152320127514</v>
      </c>
    </row>
    <row r="60" spans="1:21" s="301" customFormat="1" x14ac:dyDescent="0.25">
      <c r="A60" s="307" t="s">
        <v>849</v>
      </c>
      <c r="B60" s="284" t="s">
        <v>1047</v>
      </c>
      <c r="C60" s="306" t="s">
        <v>749</v>
      </c>
      <c r="D60" s="320" t="s">
        <v>286</v>
      </c>
      <c r="E60" s="320" t="s">
        <v>286</v>
      </c>
      <c r="F60" s="320" t="s">
        <v>286</v>
      </c>
      <c r="G60" s="320" t="s">
        <v>286</v>
      </c>
      <c r="H60" s="320" t="s">
        <v>286</v>
      </c>
      <c r="I60" s="320" t="s">
        <v>286</v>
      </c>
      <c r="J60" s="320" t="s">
        <v>286</v>
      </c>
      <c r="K60" s="320" t="s">
        <v>286</v>
      </c>
      <c r="L60" s="320" t="s">
        <v>286</v>
      </c>
      <c r="M60" s="320" t="s">
        <v>286</v>
      </c>
      <c r="N60" s="320" t="s">
        <v>286</v>
      </c>
      <c r="O60" s="320" t="s">
        <v>286</v>
      </c>
      <c r="P60" s="320" t="s">
        <v>286</v>
      </c>
      <c r="Q60" s="320" t="s">
        <v>286</v>
      </c>
      <c r="R60" s="320" t="s">
        <v>286</v>
      </c>
      <c r="S60" s="320" t="s">
        <v>286</v>
      </c>
      <c r="T60" s="320" t="s">
        <v>286</v>
      </c>
      <c r="U60" s="320" t="s">
        <v>286</v>
      </c>
    </row>
    <row r="61" spans="1:21" s="301" customFormat="1" x14ac:dyDescent="0.25">
      <c r="A61" s="307" t="s">
        <v>850</v>
      </c>
      <c r="B61" s="284" t="s">
        <v>1133</v>
      </c>
      <c r="C61" s="306" t="s">
        <v>749</v>
      </c>
      <c r="D61" s="320" t="s">
        <v>286</v>
      </c>
      <c r="E61" s="320" t="s">
        <v>286</v>
      </c>
      <c r="F61" s="320" t="s">
        <v>286</v>
      </c>
      <c r="G61" s="320" t="s">
        <v>286</v>
      </c>
      <c r="H61" s="320" t="s">
        <v>286</v>
      </c>
      <c r="I61" s="320" t="s">
        <v>286</v>
      </c>
      <c r="J61" s="320" t="s">
        <v>286</v>
      </c>
      <c r="K61" s="320" t="s">
        <v>286</v>
      </c>
      <c r="L61" s="320" t="s">
        <v>286</v>
      </c>
      <c r="M61" s="320" t="s">
        <v>286</v>
      </c>
      <c r="N61" s="320" t="s">
        <v>286</v>
      </c>
      <c r="O61" s="320" t="s">
        <v>286</v>
      </c>
      <c r="P61" s="320" t="s">
        <v>286</v>
      </c>
      <c r="Q61" s="320" t="s">
        <v>286</v>
      </c>
      <c r="R61" s="320" t="s">
        <v>286</v>
      </c>
      <c r="S61" s="320" t="s">
        <v>286</v>
      </c>
      <c r="T61" s="320" t="s">
        <v>286</v>
      </c>
      <c r="U61" s="320" t="s">
        <v>286</v>
      </c>
    </row>
    <row r="62" spans="1:21" s="301" customFormat="1" x14ac:dyDescent="0.25">
      <c r="A62" s="307" t="s">
        <v>851</v>
      </c>
      <c r="B62" s="284" t="s">
        <v>521</v>
      </c>
      <c r="C62" s="306" t="s">
        <v>749</v>
      </c>
      <c r="D62" s="318">
        <v>1.0934352000000001</v>
      </c>
      <c r="E62" s="318">
        <v>1.7160789499999998</v>
      </c>
      <c r="F62" s="318">
        <v>2.1551792269108527</v>
      </c>
      <c r="G62" s="318">
        <v>3.0409850299999999</v>
      </c>
      <c r="H62" s="318">
        <v>2.2564726505756627</v>
      </c>
      <c r="I62" s="318">
        <v>2.536939404239277</v>
      </c>
      <c r="J62" s="318">
        <f t="shared" ref="J62:J65" si="36">I62*1.042</f>
        <v>2.6434908592173265</v>
      </c>
      <c r="K62" s="318">
        <v>0</v>
      </c>
      <c r="L62" s="318">
        <f t="shared" ref="L62:L65" si="37">J62*1.04</f>
        <v>2.7492304935860195</v>
      </c>
      <c r="M62" s="318">
        <v>0</v>
      </c>
      <c r="N62" s="318">
        <f t="shared" ref="N62:N65" si="38">L62*1.04</f>
        <v>2.8591997133294602</v>
      </c>
      <c r="O62" s="318">
        <v>0</v>
      </c>
      <c r="P62" s="318">
        <f t="shared" ref="P62:P65" si="39">N62*1.04</f>
        <v>2.9735677018626387</v>
      </c>
      <c r="Q62" s="318">
        <v>0</v>
      </c>
      <c r="R62" s="318">
        <f t="shared" ref="R62:R65" si="40">P62*1.04</f>
        <v>3.0925104099371445</v>
      </c>
      <c r="S62" s="318">
        <v>0</v>
      </c>
      <c r="T62" s="318">
        <f t="shared" ref="T62:T65" si="41">H62+J62+L62+N62+P62+R62</f>
        <v>16.574471828508251</v>
      </c>
      <c r="U62" s="318">
        <f t="shared" ref="U62:U65" si="42">I62+J62+L62+N62+P62+R62</f>
        <v>16.854938582171865</v>
      </c>
    </row>
    <row r="63" spans="1:21" s="301" customFormat="1" x14ac:dyDescent="0.25">
      <c r="A63" s="307" t="s">
        <v>852</v>
      </c>
      <c r="B63" s="285" t="s">
        <v>821</v>
      </c>
      <c r="C63" s="306" t="s">
        <v>749</v>
      </c>
      <c r="D63" s="318">
        <v>175.54743861</v>
      </c>
      <c r="E63" s="318">
        <v>183.31389682000002</v>
      </c>
      <c r="F63" s="318">
        <v>202.03237271014288</v>
      </c>
      <c r="G63" s="318">
        <v>187.85806731</v>
      </c>
      <c r="H63" s="318">
        <v>211.52789422751957</v>
      </c>
      <c r="I63" s="318">
        <v>237.51787344820798</v>
      </c>
      <c r="J63" s="318">
        <f t="shared" si="36"/>
        <v>247.49362413303271</v>
      </c>
      <c r="K63" s="318">
        <v>0</v>
      </c>
      <c r="L63" s="318">
        <f t="shared" si="37"/>
        <v>257.39336909835401</v>
      </c>
      <c r="M63" s="318">
        <v>0</v>
      </c>
      <c r="N63" s="318">
        <f t="shared" si="38"/>
        <v>267.68910386228816</v>
      </c>
      <c r="O63" s="318">
        <v>0</v>
      </c>
      <c r="P63" s="318">
        <f t="shared" si="39"/>
        <v>278.3966680167797</v>
      </c>
      <c r="Q63" s="318">
        <v>0</v>
      </c>
      <c r="R63" s="318">
        <f t="shared" si="40"/>
        <v>289.53253473745087</v>
      </c>
      <c r="S63" s="318">
        <v>0</v>
      </c>
      <c r="T63" s="318">
        <f t="shared" si="41"/>
        <v>1552.0331940754249</v>
      </c>
      <c r="U63" s="318">
        <f t="shared" si="42"/>
        <v>1578.0231732961138</v>
      </c>
    </row>
    <row r="64" spans="1:21" s="303" customFormat="1" x14ac:dyDescent="0.25">
      <c r="A64" s="307" t="s">
        <v>853</v>
      </c>
      <c r="B64" s="285" t="s">
        <v>1138</v>
      </c>
      <c r="C64" s="306" t="s">
        <v>749</v>
      </c>
      <c r="D64" s="318">
        <f>D65</f>
        <v>19.899658179999999</v>
      </c>
      <c r="E64" s="318">
        <f t="shared" ref="E64:S64" si="43">E65</f>
        <v>23.48259234</v>
      </c>
      <c r="F64" s="318">
        <f t="shared" si="43"/>
        <v>19.899570000000001</v>
      </c>
      <c r="G64" s="318">
        <f t="shared" si="43"/>
        <v>37.349555020000004</v>
      </c>
      <c r="H64" s="318">
        <f t="shared" si="43"/>
        <v>19.899570000000001</v>
      </c>
      <c r="I64" s="318">
        <f t="shared" si="43"/>
        <v>29.286490000000001</v>
      </c>
      <c r="J64" s="318">
        <f t="shared" si="43"/>
        <v>30.51652258</v>
      </c>
      <c r="K64" s="318">
        <f t="shared" si="43"/>
        <v>0</v>
      </c>
      <c r="L64" s="318">
        <f t="shared" si="43"/>
        <v>31.737183483200003</v>
      </c>
      <c r="M64" s="318">
        <f t="shared" si="43"/>
        <v>0</v>
      </c>
      <c r="N64" s="318">
        <f t="shared" si="43"/>
        <v>33.006670822528001</v>
      </c>
      <c r="O64" s="318">
        <f t="shared" si="43"/>
        <v>0</v>
      </c>
      <c r="P64" s="318">
        <f t="shared" si="43"/>
        <v>34.32693765542912</v>
      </c>
      <c r="Q64" s="318">
        <f t="shared" si="43"/>
        <v>0</v>
      </c>
      <c r="R64" s="318">
        <f t="shared" si="43"/>
        <v>35.700015161646284</v>
      </c>
      <c r="S64" s="318">
        <f t="shared" si="43"/>
        <v>0</v>
      </c>
      <c r="T64" s="318">
        <f t="shared" si="41"/>
        <v>185.1868997028034</v>
      </c>
      <c r="U64" s="318">
        <f t="shared" si="42"/>
        <v>194.57381970280343</v>
      </c>
    </row>
    <row r="65" spans="1:21" s="303" customFormat="1" x14ac:dyDescent="0.25">
      <c r="A65" s="307" t="s">
        <v>111</v>
      </c>
      <c r="B65" s="284" t="s">
        <v>1123</v>
      </c>
      <c r="C65" s="306" t="s">
        <v>749</v>
      </c>
      <c r="D65" s="318">
        <v>19.899658179999999</v>
      </c>
      <c r="E65" s="318">
        <v>23.48259234</v>
      </c>
      <c r="F65" s="318">
        <v>19.899570000000001</v>
      </c>
      <c r="G65" s="318">
        <v>37.349555020000004</v>
      </c>
      <c r="H65" s="318">
        <v>19.899570000000001</v>
      </c>
      <c r="I65" s="318">
        <v>29.286490000000001</v>
      </c>
      <c r="J65" s="318">
        <f t="shared" si="36"/>
        <v>30.51652258</v>
      </c>
      <c r="K65" s="318">
        <v>0</v>
      </c>
      <c r="L65" s="318">
        <f t="shared" si="37"/>
        <v>31.737183483200003</v>
      </c>
      <c r="M65" s="318">
        <v>0</v>
      </c>
      <c r="N65" s="318">
        <f t="shared" si="38"/>
        <v>33.006670822528001</v>
      </c>
      <c r="O65" s="318">
        <v>0</v>
      </c>
      <c r="P65" s="318">
        <f t="shared" si="39"/>
        <v>34.32693765542912</v>
      </c>
      <c r="Q65" s="318">
        <v>0</v>
      </c>
      <c r="R65" s="318">
        <f t="shared" si="40"/>
        <v>35.700015161646284</v>
      </c>
      <c r="S65" s="318">
        <v>0</v>
      </c>
      <c r="T65" s="318">
        <f t="shared" si="41"/>
        <v>185.1868997028034</v>
      </c>
      <c r="U65" s="318">
        <f t="shared" si="42"/>
        <v>194.57381970280343</v>
      </c>
    </row>
    <row r="66" spans="1:21" s="303" customFormat="1" x14ac:dyDescent="0.25">
      <c r="A66" s="307" t="s">
        <v>1092</v>
      </c>
      <c r="B66" s="284" t="s">
        <v>1132</v>
      </c>
      <c r="C66" s="306" t="s">
        <v>749</v>
      </c>
      <c r="D66" s="320" t="s">
        <v>286</v>
      </c>
      <c r="E66" s="320" t="s">
        <v>286</v>
      </c>
      <c r="F66" s="320" t="s">
        <v>286</v>
      </c>
      <c r="G66" s="320" t="s">
        <v>286</v>
      </c>
      <c r="H66" s="320" t="s">
        <v>286</v>
      </c>
      <c r="I66" s="320" t="s">
        <v>286</v>
      </c>
      <c r="J66" s="320" t="s">
        <v>286</v>
      </c>
      <c r="K66" s="320" t="s">
        <v>286</v>
      </c>
      <c r="L66" s="320" t="s">
        <v>286</v>
      </c>
      <c r="M66" s="320" t="s">
        <v>286</v>
      </c>
      <c r="N66" s="320" t="s">
        <v>286</v>
      </c>
      <c r="O66" s="320" t="s">
        <v>286</v>
      </c>
      <c r="P66" s="320" t="s">
        <v>286</v>
      </c>
      <c r="Q66" s="320" t="s">
        <v>286</v>
      </c>
      <c r="R66" s="320" t="s">
        <v>286</v>
      </c>
      <c r="S66" s="320" t="s">
        <v>286</v>
      </c>
      <c r="T66" s="320" t="s">
        <v>286</v>
      </c>
      <c r="U66" s="320" t="s">
        <v>286</v>
      </c>
    </row>
    <row r="67" spans="1:21" s="303" customFormat="1" x14ac:dyDescent="0.25">
      <c r="A67" s="307" t="s">
        <v>1093</v>
      </c>
      <c r="B67" s="284" t="s">
        <v>1126</v>
      </c>
      <c r="C67" s="306" t="s">
        <v>749</v>
      </c>
      <c r="D67" s="320" t="s">
        <v>286</v>
      </c>
      <c r="E67" s="320" t="s">
        <v>286</v>
      </c>
      <c r="F67" s="320" t="s">
        <v>286</v>
      </c>
      <c r="G67" s="320" t="s">
        <v>286</v>
      </c>
      <c r="H67" s="320" t="s">
        <v>286</v>
      </c>
      <c r="I67" s="320" t="s">
        <v>286</v>
      </c>
      <c r="J67" s="320" t="s">
        <v>286</v>
      </c>
      <c r="K67" s="320" t="s">
        <v>286</v>
      </c>
      <c r="L67" s="320" t="s">
        <v>286</v>
      </c>
      <c r="M67" s="320" t="s">
        <v>286</v>
      </c>
      <c r="N67" s="320" t="s">
        <v>286</v>
      </c>
      <c r="O67" s="320" t="s">
        <v>286</v>
      </c>
      <c r="P67" s="320" t="s">
        <v>286</v>
      </c>
      <c r="Q67" s="320" t="s">
        <v>286</v>
      </c>
      <c r="R67" s="320" t="s">
        <v>286</v>
      </c>
      <c r="S67" s="320" t="s">
        <v>286</v>
      </c>
      <c r="T67" s="320" t="s">
        <v>286</v>
      </c>
      <c r="U67" s="320" t="s">
        <v>286</v>
      </c>
    </row>
    <row r="68" spans="1:21" s="303" customFormat="1" x14ac:dyDescent="0.25">
      <c r="A68" s="307" t="s">
        <v>1094</v>
      </c>
      <c r="B68" s="284" t="s">
        <v>1131</v>
      </c>
      <c r="C68" s="306" t="s">
        <v>749</v>
      </c>
      <c r="D68" s="320" t="s">
        <v>286</v>
      </c>
      <c r="E68" s="320" t="s">
        <v>286</v>
      </c>
      <c r="F68" s="320" t="s">
        <v>286</v>
      </c>
      <c r="G68" s="320" t="s">
        <v>286</v>
      </c>
      <c r="H68" s="320" t="s">
        <v>286</v>
      </c>
      <c r="I68" s="320" t="s">
        <v>286</v>
      </c>
      <c r="J68" s="320" t="s">
        <v>286</v>
      </c>
      <c r="K68" s="320" t="s">
        <v>286</v>
      </c>
      <c r="L68" s="320" t="s">
        <v>286</v>
      </c>
      <c r="M68" s="320" t="s">
        <v>286</v>
      </c>
      <c r="N68" s="320" t="s">
        <v>286</v>
      </c>
      <c r="O68" s="320" t="s">
        <v>286</v>
      </c>
      <c r="P68" s="320" t="s">
        <v>286</v>
      </c>
      <c r="Q68" s="320" t="s">
        <v>286</v>
      </c>
      <c r="R68" s="320" t="s">
        <v>286</v>
      </c>
      <c r="S68" s="320" t="s">
        <v>286</v>
      </c>
      <c r="T68" s="320" t="s">
        <v>286</v>
      </c>
      <c r="U68" s="320" t="s">
        <v>286</v>
      </c>
    </row>
    <row r="69" spans="1:21" s="303" customFormat="1" x14ac:dyDescent="0.25">
      <c r="A69" s="307" t="s">
        <v>1095</v>
      </c>
      <c r="B69" s="284" t="s">
        <v>1096</v>
      </c>
      <c r="C69" s="306" t="s">
        <v>749</v>
      </c>
      <c r="D69" s="320" t="s">
        <v>286</v>
      </c>
      <c r="E69" s="320" t="s">
        <v>286</v>
      </c>
      <c r="F69" s="320" t="s">
        <v>286</v>
      </c>
      <c r="G69" s="320" t="s">
        <v>286</v>
      </c>
      <c r="H69" s="320" t="s">
        <v>286</v>
      </c>
      <c r="I69" s="320" t="s">
        <v>286</v>
      </c>
      <c r="J69" s="320" t="s">
        <v>286</v>
      </c>
      <c r="K69" s="320" t="s">
        <v>286</v>
      </c>
      <c r="L69" s="320" t="s">
        <v>286</v>
      </c>
      <c r="M69" s="320" t="s">
        <v>286</v>
      </c>
      <c r="N69" s="320" t="s">
        <v>286</v>
      </c>
      <c r="O69" s="320" t="s">
        <v>286</v>
      </c>
      <c r="P69" s="320" t="s">
        <v>286</v>
      </c>
      <c r="Q69" s="320" t="s">
        <v>286</v>
      </c>
      <c r="R69" s="320" t="s">
        <v>286</v>
      </c>
      <c r="S69" s="320" t="s">
        <v>286</v>
      </c>
      <c r="T69" s="320" t="s">
        <v>286</v>
      </c>
      <c r="U69" s="320" t="s">
        <v>286</v>
      </c>
    </row>
    <row r="70" spans="1:21" s="301" customFormat="1" x14ac:dyDescent="0.25">
      <c r="A70" s="307" t="s">
        <v>854</v>
      </c>
      <c r="B70" s="285" t="s">
        <v>1012</v>
      </c>
      <c r="C70" s="306" t="s">
        <v>749</v>
      </c>
      <c r="D70" s="318">
        <f>D71+D72</f>
        <v>2.4512518700000001</v>
      </c>
      <c r="E70" s="318">
        <f t="shared" ref="E70:S70" si="44">E71+E72</f>
        <v>2.0032831199999999</v>
      </c>
      <c r="F70" s="318">
        <f t="shared" si="44"/>
        <v>2.4414143099999999</v>
      </c>
      <c r="G70" s="318">
        <f t="shared" si="44"/>
        <v>2.4203565999999999</v>
      </c>
      <c r="H70" s="318">
        <v>3.2940867271696392</v>
      </c>
      <c r="I70" s="318">
        <f t="shared" si="44"/>
        <v>8.7056899999999988</v>
      </c>
      <c r="J70" s="318">
        <f t="shared" si="44"/>
        <v>9.0713289799999988</v>
      </c>
      <c r="K70" s="318">
        <f t="shared" si="44"/>
        <v>0</v>
      </c>
      <c r="L70" s="318">
        <f t="shared" si="44"/>
        <v>9.4341821392000007</v>
      </c>
      <c r="M70" s="318">
        <f t="shared" si="44"/>
        <v>0</v>
      </c>
      <c r="N70" s="318">
        <f t="shared" si="44"/>
        <v>9.8115494247679997</v>
      </c>
      <c r="O70" s="318">
        <f t="shared" si="44"/>
        <v>0</v>
      </c>
      <c r="P70" s="318">
        <f t="shared" si="44"/>
        <v>10.20401140175872</v>
      </c>
      <c r="Q70" s="318">
        <f t="shared" si="44"/>
        <v>0</v>
      </c>
      <c r="R70" s="318">
        <f t="shared" si="44"/>
        <v>10.61217185782907</v>
      </c>
      <c r="S70" s="318">
        <f t="shared" si="44"/>
        <v>0</v>
      </c>
      <c r="T70" s="318">
        <f t="shared" ref="T70:T76" si="45">H70+J70+L70+N70+P70+R70</f>
        <v>52.427330530725428</v>
      </c>
      <c r="U70" s="318">
        <f t="shared" ref="U70:U76" si="46">I70+J70+L70+N70+P70+R70</f>
        <v>57.83893380355579</v>
      </c>
    </row>
    <row r="71" spans="1:21" s="301" customFormat="1" x14ac:dyDescent="0.25">
      <c r="A71" s="307" t="s">
        <v>113</v>
      </c>
      <c r="B71" s="284" t="s">
        <v>797</v>
      </c>
      <c r="C71" s="306" t="s">
        <v>749</v>
      </c>
      <c r="D71" s="318">
        <v>1.35436953</v>
      </c>
      <c r="E71" s="318">
        <v>1.458404</v>
      </c>
      <c r="F71" s="318">
        <v>1.3521300000000001</v>
      </c>
      <c r="G71" s="318">
        <v>2.0158849999999999</v>
      </c>
      <c r="H71" s="318">
        <v>1.3521300000000001</v>
      </c>
      <c r="I71" s="318">
        <v>1.4583999999999999</v>
      </c>
      <c r="J71" s="318">
        <f t="shared" ref="J71:J72" si="47">I71*1.042</f>
        <v>1.5196528</v>
      </c>
      <c r="K71" s="318">
        <v>0</v>
      </c>
      <c r="L71" s="318">
        <f t="shared" ref="L71:L72" si="48">J71*1.04</f>
        <v>1.580438912</v>
      </c>
      <c r="M71" s="318">
        <v>0</v>
      </c>
      <c r="N71" s="318">
        <f t="shared" ref="N71:N72" si="49">L71*1.04</f>
        <v>1.6436564684800001</v>
      </c>
      <c r="O71" s="318">
        <v>0</v>
      </c>
      <c r="P71" s="318">
        <f t="shared" ref="P71:P72" si="50">N71*1.04</f>
        <v>1.7094027272192003</v>
      </c>
      <c r="Q71" s="318">
        <v>0</v>
      </c>
      <c r="R71" s="318">
        <f t="shared" ref="R71:R72" si="51">P71*1.04</f>
        <v>1.7777788363079683</v>
      </c>
      <c r="S71" s="318">
        <v>0</v>
      </c>
      <c r="T71" s="318">
        <f t="shared" si="45"/>
        <v>9.5830597440071692</v>
      </c>
      <c r="U71" s="318">
        <f t="shared" si="46"/>
        <v>9.6893297440071677</v>
      </c>
    </row>
    <row r="72" spans="1:21" s="301" customFormat="1" x14ac:dyDescent="0.25">
      <c r="A72" s="307" t="s">
        <v>794</v>
      </c>
      <c r="B72" s="284" t="s">
        <v>64</v>
      </c>
      <c r="C72" s="306" t="s">
        <v>749</v>
      </c>
      <c r="D72" s="318">
        <v>1.0968823400000001</v>
      </c>
      <c r="E72" s="318">
        <v>0.54487912000000005</v>
      </c>
      <c r="F72" s="318">
        <v>1.08928431</v>
      </c>
      <c r="G72" s="318">
        <v>0.40447160000000004</v>
      </c>
      <c r="H72" s="318">
        <v>1.08928431</v>
      </c>
      <c r="I72" s="318">
        <v>7.2472899999999996</v>
      </c>
      <c r="J72" s="318">
        <f t="shared" si="47"/>
        <v>7.5516761799999994</v>
      </c>
      <c r="K72" s="318">
        <v>0</v>
      </c>
      <c r="L72" s="318">
        <f t="shared" si="48"/>
        <v>7.8537432271999998</v>
      </c>
      <c r="M72" s="318">
        <v>0</v>
      </c>
      <c r="N72" s="318">
        <f t="shared" si="49"/>
        <v>8.1678929562880001</v>
      </c>
      <c r="O72" s="318">
        <v>0</v>
      </c>
      <c r="P72" s="318">
        <f t="shared" si="50"/>
        <v>8.4946086745395206</v>
      </c>
      <c r="Q72" s="318">
        <v>0</v>
      </c>
      <c r="R72" s="318">
        <f t="shared" si="51"/>
        <v>8.8343930215211017</v>
      </c>
      <c r="S72" s="318">
        <v>0</v>
      </c>
      <c r="T72" s="318">
        <f t="shared" si="45"/>
        <v>41.991598369548619</v>
      </c>
      <c r="U72" s="318">
        <f t="shared" si="46"/>
        <v>48.149604059548622</v>
      </c>
    </row>
    <row r="73" spans="1:21" s="301" customFormat="1" x14ac:dyDescent="0.25">
      <c r="A73" s="307" t="s">
        <v>855</v>
      </c>
      <c r="B73" s="285" t="s">
        <v>1013</v>
      </c>
      <c r="C73" s="306" t="s">
        <v>749</v>
      </c>
      <c r="D73" s="318">
        <f>D74+D75+D76</f>
        <v>23.912392059999874</v>
      </c>
      <c r="E73" s="318">
        <f t="shared" ref="E73:S73" si="52">E74+E75+E76</f>
        <v>25.336334580000042</v>
      </c>
      <c r="F73" s="318">
        <f t="shared" si="52"/>
        <v>108.14860466038213</v>
      </c>
      <c r="G73" s="318">
        <f t="shared" si="52"/>
        <v>25.97327211</v>
      </c>
      <c r="H73" s="318">
        <f t="shared" si="52"/>
        <v>66.902195892799341</v>
      </c>
      <c r="I73" s="318">
        <f t="shared" si="52"/>
        <v>66.2962112993267</v>
      </c>
      <c r="J73" s="318">
        <f>J74+J75+J76</f>
        <v>69.080652173898429</v>
      </c>
      <c r="K73" s="318">
        <f t="shared" si="52"/>
        <v>0</v>
      </c>
      <c r="L73" s="318">
        <f t="shared" si="52"/>
        <v>71.843878260854368</v>
      </c>
      <c r="M73" s="318">
        <f t="shared" si="52"/>
        <v>0</v>
      </c>
      <c r="N73" s="318">
        <f t="shared" si="52"/>
        <v>74.71763339128853</v>
      </c>
      <c r="O73" s="318">
        <f t="shared" si="52"/>
        <v>0</v>
      </c>
      <c r="P73" s="318">
        <f t="shared" si="52"/>
        <v>77.706338726940089</v>
      </c>
      <c r="Q73" s="318">
        <f t="shared" si="52"/>
        <v>0</v>
      </c>
      <c r="R73" s="318">
        <f t="shared" si="52"/>
        <v>80.814592276017692</v>
      </c>
      <c r="S73" s="318">
        <f t="shared" si="52"/>
        <v>0</v>
      </c>
      <c r="T73" s="318">
        <f t="shared" si="45"/>
        <v>441.06529072179842</v>
      </c>
      <c r="U73" s="318">
        <f t="shared" si="46"/>
        <v>440.45930612832581</v>
      </c>
    </row>
    <row r="74" spans="1:21" s="301" customFormat="1" x14ac:dyDescent="0.25">
      <c r="A74" s="307" t="s">
        <v>856</v>
      </c>
      <c r="B74" s="284" t="s">
        <v>522</v>
      </c>
      <c r="C74" s="306" t="s">
        <v>749</v>
      </c>
      <c r="D74" s="318">
        <v>11.669994540000001</v>
      </c>
      <c r="E74" s="318">
        <v>15.64121417</v>
      </c>
      <c r="F74" s="318">
        <v>14.265156252909099</v>
      </c>
      <c r="G74" s="318">
        <v>17.02412563</v>
      </c>
      <c r="H74" s="318">
        <v>15.718054716829668</v>
      </c>
      <c r="I74" s="318">
        <v>18.406281645236401</v>
      </c>
      <c r="J74" s="318">
        <f>I74*1.042</f>
        <v>19.17934547433633</v>
      </c>
      <c r="K74" s="318">
        <v>0</v>
      </c>
      <c r="L74" s="318">
        <f>J74*1.04</f>
        <v>19.946519293309784</v>
      </c>
      <c r="M74" s="318">
        <v>0</v>
      </c>
      <c r="N74" s="318">
        <f>L74*1.04</f>
        <v>20.744380065042176</v>
      </c>
      <c r="O74" s="318">
        <v>0</v>
      </c>
      <c r="P74" s="318">
        <f>N74*1.04</f>
        <v>21.574155267643864</v>
      </c>
      <c r="Q74" s="318">
        <v>0</v>
      </c>
      <c r="R74" s="318">
        <f>P74*1.04</f>
        <v>22.437121478349621</v>
      </c>
      <c r="S74" s="318">
        <v>0</v>
      </c>
      <c r="T74" s="318">
        <f t="shared" si="45"/>
        <v>119.59957629551144</v>
      </c>
      <c r="U74" s="318">
        <f t="shared" si="46"/>
        <v>122.28780322391817</v>
      </c>
    </row>
    <row r="75" spans="1:21" s="301" customFormat="1" ht="15.75" customHeight="1" x14ac:dyDescent="0.25">
      <c r="A75" s="307" t="s">
        <v>857</v>
      </c>
      <c r="B75" s="284" t="s">
        <v>523</v>
      </c>
      <c r="C75" s="306" t="s">
        <v>749</v>
      </c>
      <c r="D75" s="318">
        <v>0.93267655000000005</v>
      </c>
      <c r="E75" s="318">
        <v>1.3866726800000002</v>
      </c>
      <c r="F75" s="318">
        <v>0.71385032000000004</v>
      </c>
      <c r="G75" s="318">
        <v>0.24369350000000001</v>
      </c>
      <c r="H75" s="318">
        <v>0.71385032000000004</v>
      </c>
      <c r="I75" s="318">
        <v>0.26032</v>
      </c>
      <c r="J75" s="318">
        <f>I75*1.042</f>
        <v>0.27125344000000001</v>
      </c>
      <c r="K75" s="318">
        <v>0</v>
      </c>
      <c r="L75" s="318">
        <f>J75*1.04</f>
        <v>0.28210357760000004</v>
      </c>
      <c r="M75" s="318">
        <v>0</v>
      </c>
      <c r="N75" s="318">
        <f>L75*1.04</f>
        <v>0.29338772070400004</v>
      </c>
      <c r="O75" s="318">
        <v>0</v>
      </c>
      <c r="P75" s="318">
        <f>N75*1.04</f>
        <v>0.30512322953216003</v>
      </c>
      <c r="Q75" s="318">
        <v>0</v>
      </c>
      <c r="R75" s="318">
        <f>P75*1.04</f>
        <v>0.31732815871344644</v>
      </c>
      <c r="S75" s="318">
        <v>0</v>
      </c>
      <c r="T75" s="318">
        <f t="shared" si="45"/>
        <v>2.1830464465496067</v>
      </c>
      <c r="U75" s="318">
        <f t="shared" si="46"/>
        <v>1.7295161265496066</v>
      </c>
    </row>
    <row r="76" spans="1:21" s="301" customFormat="1" x14ac:dyDescent="0.25">
      <c r="A76" s="307" t="s">
        <v>858</v>
      </c>
      <c r="B76" s="284" t="s">
        <v>524</v>
      </c>
      <c r="C76" s="306" t="s">
        <v>749</v>
      </c>
      <c r="D76" s="318">
        <v>11.309720969999875</v>
      </c>
      <c r="E76" s="318">
        <v>8.3084477300000401</v>
      </c>
      <c r="F76" s="318">
        <v>93.169598087473034</v>
      </c>
      <c r="G76" s="318">
        <v>8.7054529800000005</v>
      </c>
      <c r="H76" s="318">
        <v>50.470290855969672</v>
      </c>
      <c r="I76" s="318">
        <v>47.629609654090302</v>
      </c>
      <c r="J76" s="318">
        <f>I76*1.042</f>
        <v>49.630053259562096</v>
      </c>
      <c r="K76" s="318">
        <v>0</v>
      </c>
      <c r="L76" s="318">
        <f>J76*1.04</f>
        <v>51.615255389944579</v>
      </c>
      <c r="M76" s="318">
        <v>0</v>
      </c>
      <c r="N76" s="318">
        <f>L76*1.04</f>
        <v>53.679865605542361</v>
      </c>
      <c r="O76" s="318">
        <v>0</v>
      </c>
      <c r="P76" s="318">
        <f>N76*1.04</f>
        <v>55.827060229764058</v>
      </c>
      <c r="Q76" s="318">
        <v>0</v>
      </c>
      <c r="R76" s="318">
        <f>P76*1.04</f>
        <v>58.060142638954623</v>
      </c>
      <c r="S76" s="318">
        <v>0</v>
      </c>
      <c r="T76" s="318">
        <f t="shared" si="45"/>
        <v>319.28266797973743</v>
      </c>
      <c r="U76" s="318">
        <f t="shared" si="46"/>
        <v>316.44198677785806</v>
      </c>
    </row>
    <row r="77" spans="1:21" s="310" customFormat="1" x14ac:dyDescent="0.25">
      <c r="A77" s="307" t="s">
        <v>859</v>
      </c>
      <c r="B77" s="285" t="s">
        <v>864</v>
      </c>
      <c r="C77" s="306" t="s">
        <v>286</v>
      </c>
      <c r="D77" s="299" t="s">
        <v>590</v>
      </c>
      <c r="E77" s="299" t="s">
        <v>590</v>
      </c>
      <c r="F77" s="299" t="s">
        <v>590</v>
      </c>
      <c r="G77" s="299" t="s">
        <v>590</v>
      </c>
      <c r="H77" s="299" t="s">
        <v>590</v>
      </c>
      <c r="I77" s="299" t="s">
        <v>590</v>
      </c>
      <c r="J77" s="299" t="s">
        <v>590</v>
      </c>
      <c r="K77" s="299" t="s">
        <v>590</v>
      </c>
      <c r="L77" s="299" t="s">
        <v>590</v>
      </c>
      <c r="M77" s="299" t="s">
        <v>590</v>
      </c>
      <c r="N77" s="299" t="s">
        <v>590</v>
      </c>
      <c r="O77" s="299" t="s">
        <v>590</v>
      </c>
      <c r="P77" s="299" t="s">
        <v>590</v>
      </c>
      <c r="Q77" s="299" t="s">
        <v>590</v>
      </c>
      <c r="R77" s="299" t="s">
        <v>590</v>
      </c>
      <c r="S77" s="299" t="s">
        <v>590</v>
      </c>
      <c r="T77" s="299" t="s">
        <v>590</v>
      </c>
      <c r="U77" s="299" t="s">
        <v>590</v>
      </c>
    </row>
    <row r="78" spans="1:21" s="301" customFormat="1" x14ac:dyDescent="0.25">
      <c r="A78" s="307" t="s">
        <v>860</v>
      </c>
      <c r="B78" s="284" t="s">
        <v>65</v>
      </c>
      <c r="C78" s="306" t="s">
        <v>749</v>
      </c>
      <c r="D78" s="318">
        <v>15.325215279999997</v>
      </c>
      <c r="E78" s="318">
        <v>5.0317615800000004</v>
      </c>
      <c r="F78" s="318">
        <v>8.4429239413411228</v>
      </c>
      <c r="G78" s="318">
        <v>18.403284450000001</v>
      </c>
      <c r="H78" s="318">
        <v>8.8397413665841551</v>
      </c>
      <c r="I78" s="318">
        <v>9.9378566947584002</v>
      </c>
      <c r="J78" s="318">
        <f>I78*1.042</f>
        <v>10.355246675938254</v>
      </c>
      <c r="K78" s="318">
        <v>0</v>
      </c>
      <c r="L78" s="318">
        <f>J78*1.04</f>
        <v>10.769456542975785</v>
      </c>
      <c r="M78" s="318">
        <v>0</v>
      </c>
      <c r="N78" s="318">
        <f>L78*1.04</f>
        <v>11.200234804694817</v>
      </c>
      <c r="O78" s="318">
        <v>0</v>
      </c>
      <c r="P78" s="318">
        <f>N78*1.04</f>
        <v>11.64824419688261</v>
      </c>
      <c r="Q78" s="318">
        <v>0</v>
      </c>
      <c r="R78" s="318">
        <f>P78*1.04</f>
        <v>12.114173964757915</v>
      </c>
      <c r="S78" s="318">
        <v>0</v>
      </c>
      <c r="T78" s="318">
        <f>H78+J78+L78+N78+P78+R78</f>
        <v>64.92709755183354</v>
      </c>
      <c r="U78" s="318">
        <f>I78+J78+L78+N78+P78+R78</f>
        <v>66.025212880007786</v>
      </c>
    </row>
    <row r="79" spans="1:21" s="301" customFormat="1" x14ac:dyDescent="0.25">
      <c r="A79" s="307" t="s">
        <v>861</v>
      </c>
      <c r="B79" s="284" t="s">
        <v>66</v>
      </c>
      <c r="C79" s="306" t="s">
        <v>749</v>
      </c>
      <c r="D79" s="320" t="s">
        <v>286</v>
      </c>
      <c r="E79" s="320" t="s">
        <v>286</v>
      </c>
      <c r="F79" s="320" t="s">
        <v>286</v>
      </c>
      <c r="G79" s="320" t="s">
        <v>286</v>
      </c>
      <c r="H79" s="320" t="s">
        <v>286</v>
      </c>
      <c r="I79" s="320" t="s">
        <v>286</v>
      </c>
      <c r="J79" s="320" t="s">
        <v>286</v>
      </c>
      <c r="K79" s="320" t="s">
        <v>286</v>
      </c>
      <c r="L79" s="320" t="s">
        <v>286</v>
      </c>
      <c r="M79" s="320" t="s">
        <v>286</v>
      </c>
      <c r="N79" s="320" t="s">
        <v>286</v>
      </c>
      <c r="O79" s="320" t="s">
        <v>286</v>
      </c>
      <c r="P79" s="320" t="s">
        <v>286</v>
      </c>
      <c r="Q79" s="320" t="s">
        <v>286</v>
      </c>
      <c r="R79" s="320" t="s">
        <v>286</v>
      </c>
      <c r="S79" s="320" t="s">
        <v>286</v>
      </c>
      <c r="T79" s="320" t="s">
        <v>286</v>
      </c>
      <c r="U79" s="320" t="s">
        <v>286</v>
      </c>
    </row>
    <row r="80" spans="1:21" s="301" customFormat="1" x14ac:dyDescent="0.25">
      <c r="A80" s="307" t="s">
        <v>862</v>
      </c>
      <c r="B80" s="284" t="s">
        <v>9</v>
      </c>
      <c r="C80" s="306" t="s">
        <v>749</v>
      </c>
      <c r="D80" s="318">
        <v>61.886180830000001</v>
      </c>
      <c r="E80" s="318">
        <v>64.124722829999996</v>
      </c>
      <c r="F80" s="318">
        <v>43.21327997138382</v>
      </c>
      <c r="G80" s="318">
        <v>69.086330680000003</v>
      </c>
      <c r="H80" s="318">
        <v>45.244304130038856</v>
      </c>
      <c r="I80" s="318">
        <v>50.864763679994901</v>
      </c>
      <c r="J80" s="318">
        <f>I80*1.042</f>
        <v>53.001083754554692</v>
      </c>
      <c r="K80" s="318">
        <v>0</v>
      </c>
      <c r="L80" s="318">
        <f>J80*1.04</f>
        <v>55.121127104736878</v>
      </c>
      <c r="M80" s="318">
        <v>0</v>
      </c>
      <c r="N80" s="318">
        <f>L80*1.04</f>
        <v>57.325972188926357</v>
      </c>
      <c r="O80" s="318">
        <v>0</v>
      </c>
      <c r="P80" s="318">
        <f>N80*1.04</f>
        <v>59.61901107648341</v>
      </c>
      <c r="Q80" s="318">
        <v>0</v>
      </c>
      <c r="R80" s="318">
        <f>P80*1.04</f>
        <v>62.003771519542745</v>
      </c>
      <c r="S80" s="318">
        <v>0</v>
      </c>
      <c r="T80" s="318">
        <f t="shared" ref="T80:T81" si="53">H80+J80+L80+N80+P80+R80</f>
        <v>332.31526977428291</v>
      </c>
      <c r="U80" s="318">
        <f t="shared" ref="U80:U81" si="54">I80+J80+L80+N80+P80+R80</f>
        <v>337.93572932423899</v>
      </c>
    </row>
    <row r="81" spans="1:21" s="301" customFormat="1" x14ac:dyDescent="0.25">
      <c r="A81" s="307" t="s">
        <v>26</v>
      </c>
      <c r="B81" s="298" t="s">
        <v>1156</v>
      </c>
      <c r="C81" s="306" t="s">
        <v>749</v>
      </c>
      <c r="D81" s="318">
        <f>D18-D33</f>
        <v>-119.89638646499998</v>
      </c>
      <c r="E81" s="318">
        <f t="shared" ref="E81:S81" si="55">E18-E33</f>
        <v>-141.13948262808009</v>
      </c>
      <c r="F81" s="318">
        <f t="shared" si="55"/>
        <v>6.387809565812347</v>
      </c>
      <c r="G81" s="322">
        <f>G18-G33</f>
        <v>-80.395947239999941</v>
      </c>
      <c r="H81" s="318">
        <v>23.106968447437168</v>
      </c>
      <c r="I81" s="318">
        <f t="shared" si="55"/>
        <v>7.4445327631671034</v>
      </c>
      <c r="J81" s="318">
        <f t="shared" si="55"/>
        <v>7.7572031392201097</v>
      </c>
      <c r="K81" s="318">
        <f t="shared" si="55"/>
        <v>0</v>
      </c>
      <c r="L81" s="318">
        <f t="shared" si="55"/>
        <v>8.0674912647889414</v>
      </c>
      <c r="M81" s="318">
        <f t="shared" si="55"/>
        <v>0</v>
      </c>
      <c r="N81" s="318">
        <f t="shared" si="55"/>
        <v>8.3901909153804581</v>
      </c>
      <c r="O81" s="318">
        <f t="shared" si="55"/>
        <v>0</v>
      </c>
      <c r="P81" s="318">
        <f t="shared" si="55"/>
        <v>8.7257985519956947</v>
      </c>
      <c r="Q81" s="318">
        <f t="shared" si="55"/>
        <v>0</v>
      </c>
      <c r="R81" s="318">
        <f t="shared" si="55"/>
        <v>9.0748304940755133</v>
      </c>
      <c r="S81" s="318">
        <f t="shared" si="55"/>
        <v>0</v>
      </c>
      <c r="T81" s="318">
        <f t="shared" si="53"/>
        <v>65.122482812897886</v>
      </c>
      <c r="U81" s="318">
        <f t="shared" si="54"/>
        <v>49.460047128627821</v>
      </c>
    </row>
    <row r="82" spans="1:21" s="301" customFormat="1" x14ac:dyDescent="0.25">
      <c r="A82" s="307" t="s">
        <v>45</v>
      </c>
      <c r="B82" s="282" t="s">
        <v>1008</v>
      </c>
      <c r="C82" s="306" t="s">
        <v>749</v>
      </c>
      <c r="D82" s="320" t="s">
        <v>286</v>
      </c>
      <c r="E82" s="320" t="s">
        <v>286</v>
      </c>
      <c r="F82" s="320" t="s">
        <v>286</v>
      </c>
      <c r="G82" s="320" t="s">
        <v>286</v>
      </c>
      <c r="H82" s="320" t="s">
        <v>286</v>
      </c>
      <c r="I82" s="320" t="s">
        <v>286</v>
      </c>
      <c r="J82" s="320" t="s">
        <v>286</v>
      </c>
      <c r="K82" s="320" t="s">
        <v>286</v>
      </c>
      <c r="L82" s="320" t="s">
        <v>286</v>
      </c>
      <c r="M82" s="320" t="s">
        <v>286</v>
      </c>
      <c r="N82" s="320" t="s">
        <v>286</v>
      </c>
      <c r="O82" s="320" t="s">
        <v>286</v>
      </c>
      <c r="P82" s="320" t="s">
        <v>286</v>
      </c>
      <c r="Q82" s="320" t="s">
        <v>286</v>
      </c>
      <c r="R82" s="320" t="s">
        <v>286</v>
      </c>
      <c r="S82" s="320" t="s">
        <v>286</v>
      </c>
      <c r="T82" s="320" t="s">
        <v>286</v>
      </c>
      <c r="U82" s="320" t="s">
        <v>286</v>
      </c>
    </row>
    <row r="83" spans="1:21" s="301" customFormat="1" ht="31.5" x14ac:dyDescent="0.25">
      <c r="A83" s="307" t="s">
        <v>831</v>
      </c>
      <c r="B83" s="141" t="s">
        <v>898</v>
      </c>
      <c r="C83" s="306" t="s">
        <v>749</v>
      </c>
      <c r="D83" s="320" t="s">
        <v>286</v>
      </c>
      <c r="E83" s="320" t="s">
        <v>286</v>
      </c>
      <c r="F83" s="320" t="s">
        <v>286</v>
      </c>
      <c r="G83" s="320" t="s">
        <v>286</v>
      </c>
      <c r="H83" s="320" t="s">
        <v>286</v>
      </c>
      <c r="I83" s="320" t="s">
        <v>286</v>
      </c>
      <c r="J83" s="320" t="s">
        <v>286</v>
      </c>
      <c r="K83" s="320" t="s">
        <v>286</v>
      </c>
      <c r="L83" s="320" t="s">
        <v>286</v>
      </c>
      <c r="M83" s="320" t="s">
        <v>286</v>
      </c>
      <c r="N83" s="320" t="s">
        <v>286</v>
      </c>
      <c r="O83" s="320" t="s">
        <v>286</v>
      </c>
      <c r="P83" s="320" t="s">
        <v>286</v>
      </c>
      <c r="Q83" s="320" t="s">
        <v>286</v>
      </c>
      <c r="R83" s="320" t="s">
        <v>286</v>
      </c>
      <c r="S83" s="320" t="s">
        <v>286</v>
      </c>
      <c r="T83" s="320" t="s">
        <v>286</v>
      </c>
      <c r="U83" s="320" t="s">
        <v>286</v>
      </c>
    </row>
    <row r="84" spans="1:21" s="301" customFormat="1" ht="31.5" x14ac:dyDescent="0.25">
      <c r="A84" s="307" t="s">
        <v>832</v>
      </c>
      <c r="B84" s="141" t="s">
        <v>899</v>
      </c>
      <c r="C84" s="306" t="s">
        <v>749</v>
      </c>
      <c r="D84" s="320" t="s">
        <v>286</v>
      </c>
      <c r="E84" s="320" t="s">
        <v>286</v>
      </c>
      <c r="F84" s="320" t="s">
        <v>286</v>
      </c>
      <c r="G84" s="320" t="s">
        <v>286</v>
      </c>
      <c r="H84" s="320" t="s">
        <v>286</v>
      </c>
      <c r="I84" s="320" t="s">
        <v>286</v>
      </c>
      <c r="J84" s="320" t="s">
        <v>286</v>
      </c>
      <c r="K84" s="320" t="s">
        <v>286</v>
      </c>
      <c r="L84" s="320" t="s">
        <v>286</v>
      </c>
      <c r="M84" s="320" t="s">
        <v>286</v>
      </c>
      <c r="N84" s="320" t="s">
        <v>286</v>
      </c>
      <c r="O84" s="320" t="s">
        <v>286</v>
      </c>
      <c r="P84" s="320" t="s">
        <v>286</v>
      </c>
      <c r="Q84" s="320" t="s">
        <v>286</v>
      </c>
      <c r="R84" s="320" t="s">
        <v>286</v>
      </c>
      <c r="S84" s="320" t="s">
        <v>286</v>
      </c>
      <c r="T84" s="320" t="s">
        <v>286</v>
      </c>
      <c r="U84" s="320" t="s">
        <v>286</v>
      </c>
    </row>
    <row r="85" spans="1:21" s="301" customFormat="1" ht="31.5" x14ac:dyDescent="0.25">
      <c r="A85" s="307" t="s">
        <v>833</v>
      </c>
      <c r="B85" s="141" t="s">
        <v>884</v>
      </c>
      <c r="C85" s="306" t="s">
        <v>749</v>
      </c>
      <c r="D85" s="320" t="s">
        <v>286</v>
      </c>
      <c r="E85" s="320" t="s">
        <v>286</v>
      </c>
      <c r="F85" s="320" t="s">
        <v>286</v>
      </c>
      <c r="G85" s="320" t="s">
        <v>286</v>
      </c>
      <c r="H85" s="320" t="s">
        <v>286</v>
      </c>
      <c r="I85" s="320" t="s">
        <v>286</v>
      </c>
      <c r="J85" s="320" t="s">
        <v>286</v>
      </c>
      <c r="K85" s="320" t="s">
        <v>286</v>
      </c>
      <c r="L85" s="320" t="s">
        <v>286</v>
      </c>
      <c r="M85" s="320" t="s">
        <v>286</v>
      </c>
      <c r="N85" s="320" t="s">
        <v>286</v>
      </c>
      <c r="O85" s="320" t="s">
        <v>286</v>
      </c>
      <c r="P85" s="320" t="s">
        <v>286</v>
      </c>
      <c r="Q85" s="320" t="s">
        <v>286</v>
      </c>
      <c r="R85" s="320" t="s">
        <v>286</v>
      </c>
      <c r="S85" s="320" t="s">
        <v>286</v>
      </c>
      <c r="T85" s="320" t="s">
        <v>286</v>
      </c>
      <c r="U85" s="320" t="s">
        <v>286</v>
      </c>
    </row>
    <row r="86" spans="1:21" s="301" customFormat="1" x14ac:dyDescent="0.25">
      <c r="A86" s="307" t="s">
        <v>46</v>
      </c>
      <c r="B86" s="282" t="s">
        <v>1045</v>
      </c>
      <c r="C86" s="306" t="s">
        <v>749</v>
      </c>
      <c r="D86" s="320" t="s">
        <v>286</v>
      </c>
      <c r="E86" s="320" t="s">
        <v>286</v>
      </c>
      <c r="F86" s="320" t="s">
        <v>286</v>
      </c>
      <c r="G86" s="320" t="s">
        <v>286</v>
      </c>
      <c r="H86" s="320" t="s">
        <v>286</v>
      </c>
      <c r="I86" s="320" t="s">
        <v>286</v>
      </c>
      <c r="J86" s="320" t="s">
        <v>286</v>
      </c>
      <c r="K86" s="320" t="s">
        <v>286</v>
      </c>
      <c r="L86" s="320" t="s">
        <v>286</v>
      </c>
      <c r="M86" s="320" t="s">
        <v>286</v>
      </c>
      <c r="N86" s="320" t="s">
        <v>286</v>
      </c>
      <c r="O86" s="320" t="s">
        <v>286</v>
      </c>
      <c r="P86" s="320" t="s">
        <v>286</v>
      </c>
      <c r="Q86" s="320" t="s">
        <v>286</v>
      </c>
      <c r="R86" s="320" t="s">
        <v>286</v>
      </c>
      <c r="S86" s="320" t="s">
        <v>286</v>
      </c>
      <c r="T86" s="320" t="s">
        <v>286</v>
      </c>
      <c r="U86" s="320" t="s">
        <v>286</v>
      </c>
    </row>
    <row r="87" spans="1:21" s="301" customFormat="1" x14ac:dyDescent="0.25">
      <c r="A87" s="307" t="s">
        <v>750</v>
      </c>
      <c r="B87" s="282" t="s">
        <v>938</v>
      </c>
      <c r="C87" s="306" t="s">
        <v>749</v>
      </c>
      <c r="D87" s="318">
        <f t="shared" ref="D87" si="56">D24-D39</f>
        <v>-112.54105827500001</v>
      </c>
      <c r="E87" s="318">
        <f>E24-E39</f>
        <v>-127.94612424308008</v>
      </c>
      <c r="F87" s="318">
        <f>F24-F39</f>
        <v>6.387809565812347</v>
      </c>
      <c r="G87" s="318">
        <f t="shared" ref="G87:S87" si="57">G24-G39</f>
        <v>-94.883997473333295</v>
      </c>
      <c r="H87" s="318">
        <f t="shared" si="57"/>
        <v>6.6218451608035593</v>
      </c>
      <c r="I87" s="318">
        <f t="shared" si="57"/>
        <v>7.4445327631671034</v>
      </c>
      <c r="J87" s="318">
        <f t="shared" si="57"/>
        <v>7.7572031392201097</v>
      </c>
      <c r="K87" s="318">
        <f t="shared" si="57"/>
        <v>0</v>
      </c>
      <c r="L87" s="318">
        <f t="shared" si="57"/>
        <v>8.0674912647889414</v>
      </c>
      <c r="M87" s="318">
        <f t="shared" si="57"/>
        <v>0</v>
      </c>
      <c r="N87" s="318">
        <f t="shared" si="57"/>
        <v>8.3901909153804581</v>
      </c>
      <c r="O87" s="318">
        <f t="shared" si="57"/>
        <v>0</v>
      </c>
      <c r="P87" s="318">
        <f t="shared" si="57"/>
        <v>8.7257985519956947</v>
      </c>
      <c r="Q87" s="318">
        <f t="shared" si="57"/>
        <v>0</v>
      </c>
      <c r="R87" s="318">
        <f t="shared" si="57"/>
        <v>9.0748304940755133</v>
      </c>
      <c r="S87" s="318">
        <f t="shared" si="57"/>
        <v>0</v>
      </c>
      <c r="T87" s="318">
        <f>H87+J87+L87+N87+P87+R87</f>
        <v>48.637359526264277</v>
      </c>
      <c r="U87" s="318">
        <f>I87+J87+L87+N87+P87+R87</f>
        <v>49.460047128627821</v>
      </c>
    </row>
    <row r="88" spans="1:21" s="301" customFormat="1" x14ac:dyDescent="0.25">
      <c r="A88" s="307" t="s">
        <v>751</v>
      </c>
      <c r="B88" s="282" t="s">
        <v>1046</v>
      </c>
      <c r="C88" s="306" t="s">
        <v>749</v>
      </c>
      <c r="D88" s="320" t="s">
        <v>286</v>
      </c>
      <c r="E88" s="320" t="s">
        <v>286</v>
      </c>
      <c r="F88" s="320" t="s">
        <v>286</v>
      </c>
      <c r="G88" s="320" t="s">
        <v>286</v>
      </c>
      <c r="H88" s="320" t="s">
        <v>286</v>
      </c>
      <c r="I88" s="320" t="s">
        <v>286</v>
      </c>
      <c r="J88" s="320" t="s">
        <v>286</v>
      </c>
      <c r="K88" s="320" t="s">
        <v>286</v>
      </c>
      <c r="L88" s="320" t="s">
        <v>286</v>
      </c>
      <c r="M88" s="320" t="s">
        <v>286</v>
      </c>
      <c r="N88" s="320" t="s">
        <v>286</v>
      </c>
      <c r="O88" s="320" t="s">
        <v>286</v>
      </c>
      <c r="P88" s="320" t="s">
        <v>286</v>
      </c>
      <c r="Q88" s="320" t="s">
        <v>286</v>
      </c>
      <c r="R88" s="320" t="s">
        <v>286</v>
      </c>
      <c r="S88" s="320" t="s">
        <v>286</v>
      </c>
      <c r="T88" s="320" t="s">
        <v>286</v>
      </c>
      <c r="U88" s="320" t="s">
        <v>286</v>
      </c>
    </row>
    <row r="89" spans="1:21" s="301" customFormat="1" x14ac:dyDescent="0.25">
      <c r="A89" s="307" t="s">
        <v>752</v>
      </c>
      <c r="B89" s="282" t="s">
        <v>939</v>
      </c>
      <c r="C89" s="306" t="s">
        <v>749</v>
      </c>
      <c r="D89" s="318">
        <v>0</v>
      </c>
      <c r="E89" s="318">
        <v>0</v>
      </c>
      <c r="F89" s="318">
        <f>F26-F41</f>
        <v>0</v>
      </c>
      <c r="G89" s="318">
        <v>0</v>
      </c>
      <c r="H89" s="318">
        <f t="shared" ref="H89:S89" si="58">H26-H41</f>
        <v>0</v>
      </c>
      <c r="I89" s="318">
        <f t="shared" si="58"/>
        <v>0</v>
      </c>
      <c r="J89" s="318">
        <f t="shared" si="58"/>
        <v>0</v>
      </c>
      <c r="K89" s="318">
        <f t="shared" si="58"/>
        <v>0</v>
      </c>
      <c r="L89" s="318">
        <f t="shared" si="58"/>
        <v>0</v>
      </c>
      <c r="M89" s="318">
        <f t="shared" si="58"/>
        <v>0</v>
      </c>
      <c r="N89" s="318">
        <f t="shared" si="58"/>
        <v>0</v>
      </c>
      <c r="O89" s="318">
        <f t="shared" si="58"/>
        <v>0</v>
      </c>
      <c r="P89" s="318">
        <f t="shared" si="58"/>
        <v>0</v>
      </c>
      <c r="Q89" s="318">
        <f t="shared" si="58"/>
        <v>0</v>
      </c>
      <c r="R89" s="318">
        <f t="shared" si="58"/>
        <v>0</v>
      </c>
      <c r="S89" s="318">
        <f t="shared" si="58"/>
        <v>0</v>
      </c>
      <c r="T89" s="318">
        <f>H89+J89+L89+N89+P89+R89</f>
        <v>0</v>
      </c>
      <c r="U89" s="318">
        <f>I89+J89+L89+N89+P89+R89</f>
        <v>0</v>
      </c>
    </row>
    <row r="90" spans="1:21" s="301" customFormat="1" x14ac:dyDescent="0.25">
      <c r="A90" s="307" t="s">
        <v>753</v>
      </c>
      <c r="B90" s="282" t="s">
        <v>940</v>
      </c>
      <c r="C90" s="306" t="s">
        <v>749</v>
      </c>
      <c r="D90" s="320" t="s">
        <v>286</v>
      </c>
      <c r="E90" s="320" t="s">
        <v>286</v>
      </c>
      <c r="F90" s="320" t="s">
        <v>286</v>
      </c>
      <c r="G90" s="320" t="s">
        <v>286</v>
      </c>
      <c r="H90" s="320" t="s">
        <v>286</v>
      </c>
      <c r="I90" s="320" t="s">
        <v>286</v>
      </c>
      <c r="J90" s="320" t="s">
        <v>286</v>
      </c>
      <c r="K90" s="320" t="s">
        <v>286</v>
      </c>
      <c r="L90" s="320" t="s">
        <v>286</v>
      </c>
      <c r="M90" s="320" t="s">
        <v>286</v>
      </c>
      <c r="N90" s="320" t="s">
        <v>286</v>
      </c>
      <c r="O90" s="320" t="s">
        <v>286</v>
      </c>
      <c r="P90" s="320" t="s">
        <v>286</v>
      </c>
      <c r="Q90" s="320" t="s">
        <v>286</v>
      </c>
      <c r="R90" s="320" t="s">
        <v>286</v>
      </c>
      <c r="S90" s="320" t="s">
        <v>286</v>
      </c>
      <c r="T90" s="320" t="s">
        <v>286</v>
      </c>
      <c r="U90" s="320" t="s">
        <v>286</v>
      </c>
    </row>
    <row r="91" spans="1:21" s="301" customFormat="1" x14ac:dyDescent="0.25">
      <c r="A91" s="307" t="s">
        <v>754</v>
      </c>
      <c r="B91" s="282" t="s">
        <v>1053</v>
      </c>
      <c r="C91" s="306" t="s">
        <v>749</v>
      </c>
      <c r="D91" s="320" t="s">
        <v>286</v>
      </c>
      <c r="E91" s="320" t="s">
        <v>286</v>
      </c>
      <c r="F91" s="320" t="s">
        <v>286</v>
      </c>
      <c r="G91" s="320" t="s">
        <v>286</v>
      </c>
      <c r="H91" s="320" t="s">
        <v>286</v>
      </c>
      <c r="I91" s="320" t="s">
        <v>286</v>
      </c>
      <c r="J91" s="320" t="s">
        <v>286</v>
      </c>
      <c r="K91" s="320" t="s">
        <v>286</v>
      </c>
      <c r="L91" s="320" t="s">
        <v>286</v>
      </c>
      <c r="M91" s="320" t="s">
        <v>286</v>
      </c>
      <c r="N91" s="320" t="s">
        <v>286</v>
      </c>
      <c r="O91" s="320" t="s">
        <v>286</v>
      </c>
      <c r="P91" s="320" t="s">
        <v>286</v>
      </c>
      <c r="Q91" s="320" t="s">
        <v>286</v>
      </c>
      <c r="R91" s="320" t="s">
        <v>286</v>
      </c>
      <c r="S91" s="320" t="s">
        <v>286</v>
      </c>
      <c r="T91" s="320" t="s">
        <v>286</v>
      </c>
      <c r="U91" s="320" t="s">
        <v>286</v>
      </c>
    </row>
    <row r="92" spans="1:21" s="301" customFormat="1" ht="31.5" x14ac:dyDescent="0.25">
      <c r="A92" s="307" t="s">
        <v>755</v>
      </c>
      <c r="B92" s="283" t="s">
        <v>818</v>
      </c>
      <c r="C92" s="306" t="s">
        <v>749</v>
      </c>
      <c r="D92" s="320" t="s">
        <v>286</v>
      </c>
      <c r="E92" s="320" t="s">
        <v>286</v>
      </c>
      <c r="F92" s="320" t="s">
        <v>286</v>
      </c>
      <c r="G92" s="320" t="s">
        <v>286</v>
      </c>
      <c r="H92" s="320" t="s">
        <v>286</v>
      </c>
      <c r="I92" s="320" t="s">
        <v>286</v>
      </c>
      <c r="J92" s="320" t="s">
        <v>286</v>
      </c>
      <c r="K92" s="320" t="s">
        <v>286</v>
      </c>
      <c r="L92" s="320" t="s">
        <v>286</v>
      </c>
      <c r="M92" s="320" t="s">
        <v>286</v>
      </c>
      <c r="N92" s="320" t="s">
        <v>286</v>
      </c>
      <c r="O92" s="320" t="s">
        <v>286</v>
      </c>
      <c r="P92" s="320" t="s">
        <v>286</v>
      </c>
      <c r="Q92" s="320" t="s">
        <v>286</v>
      </c>
      <c r="R92" s="320" t="s">
        <v>286</v>
      </c>
      <c r="S92" s="320" t="s">
        <v>286</v>
      </c>
      <c r="T92" s="320" t="s">
        <v>286</v>
      </c>
      <c r="U92" s="320" t="s">
        <v>286</v>
      </c>
    </row>
    <row r="93" spans="1:21" s="301" customFormat="1" x14ac:dyDescent="0.25">
      <c r="A93" s="307" t="s">
        <v>979</v>
      </c>
      <c r="B93" s="141" t="s">
        <v>643</v>
      </c>
      <c r="C93" s="306" t="s">
        <v>749</v>
      </c>
      <c r="D93" s="320" t="s">
        <v>286</v>
      </c>
      <c r="E93" s="320" t="s">
        <v>286</v>
      </c>
      <c r="F93" s="320" t="s">
        <v>286</v>
      </c>
      <c r="G93" s="320" t="s">
        <v>286</v>
      </c>
      <c r="H93" s="320" t="s">
        <v>286</v>
      </c>
      <c r="I93" s="320" t="s">
        <v>286</v>
      </c>
      <c r="J93" s="320" t="s">
        <v>286</v>
      </c>
      <c r="K93" s="320" t="s">
        <v>286</v>
      </c>
      <c r="L93" s="320" t="s">
        <v>286</v>
      </c>
      <c r="M93" s="320" t="s">
        <v>286</v>
      </c>
      <c r="N93" s="320" t="s">
        <v>286</v>
      </c>
      <c r="O93" s="320" t="s">
        <v>286</v>
      </c>
      <c r="P93" s="320" t="s">
        <v>286</v>
      </c>
      <c r="Q93" s="320" t="s">
        <v>286</v>
      </c>
      <c r="R93" s="320" t="s">
        <v>286</v>
      </c>
      <c r="S93" s="320" t="s">
        <v>286</v>
      </c>
      <c r="T93" s="320" t="s">
        <v>286</v>
      </c>
      <c r="U93" s="320" t="s">
        <v>286</v>
      </c>
    </row>
    <row r="94" spans="1:21" s="301" customFormat="1" x14ac:dyDescent="0.25">
      <c r="A94" s="307" t="s">
        <v>980</v>
      </c>
      <c r="B94" s="284" t="s">
        <v>631</v>
      </c>
      <c r="C94" s="306" t="s">
        <v>749</v>
      </c>
      <c r="D94" s="320" t="s">
        <v>286</v>
      </c>
      <c r="E94" s="320" t="s">
        <v>286</v>
      </c>
      <c r="F94" s="320" t="s">
        <v>286</v>
      </c>
      <c r="G94" s="320" t="s">
        <v>286</v>
      </c>
      <c r="H94" s="320" t="s">
        <v>286</v>
      </c>
      <c r="I94" s="320" t="s">
        <v>286</v>
      </c>
      <c r="J94" s="320" t="s">
        <v>286</v>
      </c>
      <c r="K94" s="320" t="s">
        <v>286</v>
      </c>
      <c r="L94" s="320" t="s">
        <v>286</v>
      </c>
      <c r="M94" s="320" t="s">
        <v>286</v>
      </c>
      <c r="N94" s="320" t="s">
        <v>286</v>
      </c>
      <c r="O94" s="320" t="s">
        <v>286</v>
      </c>
      <c r="P94" s="320" t="s">
        <v>286</v>
      </c>
      <c r="Q94" s="320" t="s">
        <v>286</v>
      </c>
      <c r="R94" s="320" t="s">
        <v>286</v>
      </c>
      <c r="S94" s="320" t="s">
        <v>286</v>
      </c>
      <c r="T94" s="320" t="s">
        <v>286</v>
      </c>
      <c r="U94" s="320" t="s">
        <v>286</v>
      </c>
    </row>
    <row r="95" spans="1:21" s="301" customFormat="1" x14ac:dyDescent="0.25">
      <c r="A95" s="307" t="s">
        <v>756</v>
      </c>
      <c r="B95" s="282" t="s">
        <v>941</v>
      </c>
      <c r="C95" s="306" t="s">
        <v>749</v>
      </c>
      <c r="D95" s="318">
        <v>0</v>
      </c>
      <c r="E95" s="318">
        <v>0</v>
      </c>
      <c r="F95" s="318">
        <f>F32-F47</f>
        <v>0</v>
      </c>
      <c r="G95" s="318">
        <v>0</v>
      </c>
      <c r="H95" s="318">
        <f t="shared" ref="H95:S95" si="59">H32-H47</f>
        <v>0</v>
      </c>
      <c r="I95" s="318">
        <f t="shared" si="59"/>
        <v>0</v>
      </c>
      <c r="J95" s="318">
        <f t="shared" si="59"/>
        <v>0</v>
      </c>
      <c r="K95" s="318">
        <f t="shared" si="59"/>
        <v>0</v>
      </c>
      <c r="L95" s="318">
        <f t="shared" si="59"/>
        <v>0</v>
      </c>
      <c r="M95" s="318">
        <f t="shared" si="59"/>
        <v>0</v>
      </c>
      <c r="N95" s="318">
        <f t="shared" si="59"/>
        <v>0</v>
      </c>
      <c r="O95" s="318">
        <f t="shared" si="59"/>
        <v>0</v>
      </c>
      <c r="P95" s="318">
        <f t="shared" si="59"/>
        <v>0</v>
      </c>
      <c r="Q95" s="318">
        <f t="shared" si="59"/>
        <v>0</v>
      </c>
      <c r="R95" s="318">
        <f t="shared" si="59"/>
        <v>0</v>
      </c>
      <c r="S95" s="318">
        <f t="shared" si="59"/>
        <v>0</v>
      </c>
      <c r="T95" s="318">
        <f t="shared" ref="T95:T97" si="60">H95+J95+L95+N95+P95+R95</f>
        <v>0</v>
      </c>
      <c r="U95" s="318">
        <f t="shared" ref="U95:U97" si="61">I95+J95+L95+N95+P95+R95</f>
        <v>0</v>
      </c>
    </row>
    <row r="96" spans="1:21" s="301" customFormat="1" x14ac:dyDescent="0.25">
      <c r="A96" s="307" t="s">
        <v>27</v>
      </c>
      <c r="B96" s="298" t="s">
        <v>1157</v>
      </c>
      <c r="C96" s="306" t="s">
        <v>749</v>
      </c>
      <c r="D96" s="318">
        <f>D97-D105</f>
        <v>-3.1235894799999997</v>
      </c>
      <c r="E96" s="318">
        <f t="shared" ref="E96:S96" si="62">E97-E105</f>
        <v>0.97543096000000062</v>
      </c>
      <c r="F96" s="318">
        <f>F97-F105</f>
        <v>-6.3878095658123542</v>
      </c>
      <c r="G96" s="318">
        <f t="shared" si="62"/>
        <v>3.0561128800000006</v>
      </c>
      <c r="H96" s="318">
        <f t="shared" si="62"/>
        <v>-6.6218451608035531</v>
      </c>
      <c r="I96" s="318">
        <f t="shared" si="62"/>
        <v>-7.4445327631674303</v>
      </c>
      <c r="J96" s="318">
        <f t="shared" si="62"/>
        <v>-7.7572031392204623</v>
      </c>
      <c r="K96" s="318">
        <f t="shared" si="62"/>
        <v>0</v>
      </c>
      <c r="L96" s="318">
        <f t="shared" si="62"/>
        <v>-8.0674912647892807</v>
      </c>
      <c r="M96" s="318">
        <f t="shared" si="62"/>
        <v>0</v>
      </c>
      <c r="N96" s="318">
        <f t="shared" si="62"/>
        <v>-8.3901909153808525</v>
      </c>
      <c r="O96" s="318">
        <f t="shared" si="62"/>
        <v>0</v>
      </c>
      <c r="P96" s="318">
        <f t="shared" si="62"/>
        <v>-8.7257985519960872</v>
      </c>
      <c r="Q96" s="318">
        <f t="shared" si="62"/>
        <v>0</v>
      </c>
      <c r="R96" s="318">
        <f t="shared" si="62"/>
        <v>-9.0748304940759308</v>
      </c>
      <c r="S96" s="318">
        <f t="shared" si="62"/>
        <v>0</v>
      </c>
      <c r="T96" s="318">
        <f t="shared" si="60"/>
        <v>-48.637359526266167</v>
      </c>
      <c r="U96" s="318">
        <f t="shared" si="61"/>
        <v>-49.460047128630045</v>
      </c>
    </row>
    <row r="97" spans="1:21" s="301" customFormat="1" x14ac:dyDescent="0.25">
      <c r="A97" s="307" t="s">
        <v>52</v>
      </c>
      <c r="B97" s="283" t="s">
        <v>1014</v>
      </c>
      <c r="C97" s="306" t="s">
        <v>749</v>
      </c>
      <c r="D97" s="318">
        <f t="shared" ref="D97:E97" si="63">D102</f>
        <v>10.370428830000002</v>
      </c>
      <c r="E97" s="318">
        <f t="shared" si="63"/>
        <v>19.385229949999999</v>
      </c>
      <c r="F97" s="318">
        <f>F102</f>
        <v>0</v>
      </c>
      <c r="G97" s="318">
        <f t="shared" ref="G97:S97" si="64">G102</f>
        <v>14.78134287</v>
      </c>
      <c r="H97" s="318">
        <f t="shared" si="64"/>
        <v>0</v>
      </c>
      <c r="I97" s="318">
        <f t="shared" si="64"/>
        <v>0</v>
      </c>
      <c r="J97" s="318">
        <f t="shared" si="64"/>
        <v>0</v>
      </c>
      <c r="K97" s="318">
        <f t="shared" si="64"/>
        <v>0</v>
      </c>
      <c r="L97" s="318">
        <f t="shared" si="64"/>
        <v>0</v>
      </c>
      <c r="M97" s="318">
        <f t="shared" si="64"/>
        <v>0</v>
      </c>
      <c r="N97" s="318">
        <f t="shared" si="64"/>
        <v>0</v>
      </c>
      <c r="O97" s="318">
        <f t="shared" si="64"/>
        <v>0</v>
      </c>
      <c r="P97" s="318">
        <f t="shared" si="64"/>
        <v>0</v>
      </c>
      <c r="Q97" s="318">
        <f t="shared" si="64"/>
        <v>0</v>
      </c>
      <c r="R97" s="318">
        <f t="shared" si="64"/>
        <v>0</v>
      </c>
      <c r="S97" s="318">
        <f t="shared" si="64"/>
        <v>0</v>
      </c>
      <c r="T97" s="318">
        <f t="shared" si="60"/>
        <v>0</v>
      </c>
      <c r="U97" s="318">
        <f t="shared" si="61"/>
        <v>0</v>
      </c>
    </row>
    <row r="98" spans="1:21" s="301" customFormat="1" x14ac:dyDescent="0.25">
      <c r="A98" s="307" t="s">
        <v>53</v>
      </c>
      <c r="B98" s="141" t="s">
        <v>932</v>
      </c>
      <c r="C98" s="306" t="s">
        <v>749</v>
      </c>
      <c r="D98" s="320" t="s">
        <v>286</v>
      </c>
      <c r="E98" s="320" t="s">
        <v>286</v>
      </c>
      <c r="F98" s="320" t="s">
        <v>286</v>
      </c>
      <c r="G98" s="320" t="s">
        <v>286</v>
      </c>
      <c r="H98" s="320" t="s">
        <v>286</v>
      </c>
      <c r="I98" s="320" t="s">
        <v>286</v>
      </c>
      <c r="J98" s="320" t="s">
        <v>286</v>
      </c>
      <c r="K98" s="320" t="s">
        <v>286</v>
      </c>
      <c r="L98" s="320" t="s">
        <v>286</v>
      </c>
      <c r="M98" s="320" t="s">
        <v>286</v>
      </c>
      <c r="N98" s="320" t="s">
        <v>286</v>
      </c>
      <c r="O98" s="320" t="s">
        <v>286</v>
      </c>
      <c r="P98" s="320" t="s">
        <v>286</v>
      </c>
      <c r="Q98" s="320" t="s">
        <v>286</v>
      </c>
      <c r="R98" s="320" t="s">
        <v>286</v>
      </c>
      <c r="S98" s="320" t="s">
        <v>286</v>
      </c>
      <c r="T98" s="320" t="s">
        <v>286</v>
      </c>
      <c r="U98" s="320" t="s">
        <v>286</v>
      </c>
    </row>
    <row r="99" spans="1:21" s="301" customFormat="1" x14ac:dyDescent="0.25">
      <c r="A99" s="307" t="s">
        <v>54</v>
      </c>
      <c r="B99" s="141" t="s">
        <v>933</v>
      </c>
      <c r="C99" s="306" t="s">
        <v>749</v>
      </c>
      <c r="D99" s="320" t="s">
        <v>286</v>
      </c>
      <c r="E99" s="320" t="s">
        <v>286</v>
      </c>
      <c r="F99" s="320" t="s">
        <v>286</v>
      </c>
      <c r="G99" s="320" t="s">
        <v>286</v>
      </c>
      <c r="H99" s="320" t="s">
        <v>286</v>
      </c>
      <c r="I99" s="320" t="s">
        <v>286</v>
      </c>
      <c r="J99" s="320" t="s">
        <v>286</v>
      </c>
      <c r="K99" s="320" t="s">
        <v>286</v>
      </c>
      <c r="L99" s="320" t="s">
        <v>286</v>
      </c>
      <c r="M99" s="320" t="s">
        <v>286</v>
      </c>
      <c r="N99" s="320" t="s">
        <v>286</v>
      </c>
      <c r="O99" s="320" t="s">
        <v>286</v>
      </c>
      <c r="P99" s="320" t="s">
        <v>286</v>
      </c>
      <c r="Q99" s="320" t="s">
        <v>286</v>
      </c>
      <c r="R99" s="320" t="s">
        <v>286</v>
      </c>
      <c r="S99" s="320" t="s">
        <v>286</v>
      </c>
      <c r="T99" s="320" t="s">
        <v>286</v>
      </c>
      <c r="U99" s="320" t="s">
        <v>286</v>
      </c>
    </row>
    <row r="100" spans="1:21" s="301" customFormat="1" x14ac:dyDescent="0.25">
      <c r="A100" s="307" t="s">
        <v>69</v>
      </c>
      <c r="B100" s="141" t="s">
        <v>1015</v>
      </c>
      <c r="C100" s="306" t="s">
        <v>749</v>
      </c>
      <c r="D100" s="320" t="s">
        <v>286</v>
      </c>
      <c r="E100" s="320" t="s">
        <v>286</v>
      </c>
      <c r="F100" s="320" t="s">
        <v>286</v>
      </c>
      <c r="G100" s="320" t="s">
        <v>286</v>
      </c>
      <c r="H100" s="320" t="s">
        <v>286</v>
      </c>
      <c r="I100" s="320" t="s">
        <v>286</v>
      </c>
      <c r="J100" s="320" t="s">
        <v>286</v>
      </c>
      <c r="K100" s="320" t="s">
        <v>286</v>
      </c>
      <c r="L100" s="320" t="s">
        <v>286</v>
      </c>
      <c r="M100" s="320" t="s">
        <v>286</v>
      </c>
      <c r="N100" s="320" t="s">
        <v>286</v>
      </c>
      <c r="O100" s="320" t="s">
        <v>286</v>
      </c>
      <c r="P100" s="320" t="s">
        <v>286</v>
      </c>
      <c r="Q100" s="320" t="s">
        <v>286</v>
      </c>
      <c r="R100" s="320" t="s">
        <v>286</v>
      </c>
      <c r="S100" s="320" t="s">
        <v>286</v>
      </c>
      <c r="T100" s="320" t="s">
        <v>286</v>
      </c>
      <c r="U100" s="320" t="s">
        <v>286</v>
      </c>
    </row>
    <row r="101" spans="1:21" s="301" customFormat="1" x14ac:dyDescent="0.25">
      <c r="A101" s="307" t="s">
        <v>525</v>
      </c>
      <c r="B101" s="286" t="s">
        <v>646</v>
      </c>
      <c r="C101" s="306" t="s">
        <v>749</v>
      </c>
      <c r="D101" s="320" t="s">
        <v>286</v>
      </c>
      <c r="E101" s="320" t="s">
        <v>286</v>
      </c>
      <c r="F101" s="320" t="s">
        <v>286</v>
      </c>
      <c r="G101" s="320" t="s">
        <v>286</v>
      </c>
      <c r="H101" s="320" t="s">
        <v>286</v>
      </c>
      <c r="I101" s="320" t="s">
        <v>286</v>
      </c>
      <c r="J101" s="320" t="s">
        <v>286</v>
      </c>
      <c r="K101" s="320" t="s">
        <v>286</v>
      </c>
      <c r="L101" s="320" t="s">
        <v>286</v>
      </c>
      <c r="M101" s="320" t="s">
        <v>286</v>
      </c>
      <c r="N101" s="320" t="s">
        <v>286</v>
      </c>
      <c r="O101" s="320" t="s">
        <v>286</v>
      </c>
      <c r="P101" s="320" t="s">
        <v>286</v>
      </c>
      <c r="Q101" s="320" t="s">
        <v>286</v>
      </c>
      <c r="R101" s="320" t="s">
        <v>286</v>
      </c>
      <c r="S101" s="320" t="s">
        <v>286</v>
      </c>
      <c r="T101" s="320" t="s">
        <v>286</v>
      </c>
      <c r="U101" s="320" t="s">
        <v>286</v>
      </c>
    </row>
    <row r="102" spans="1:21" s="301" customFormat="1" x14ac:dyDescent="0.25">
      <c r="A102" s="307" t="s">
        <v>70</v>
      </c>
      <c r="B102" s="284" t="s">
        <v>934</v>
      </c>
      <c r="C102" s="306" t="s">
        <v>749</v>
      </c>
      <c r="D102" s="318">
        <v>10.370428830000002</v>
      </c>
      <c r="E102" s="318">
        <v>19.385229949999999</v>
      </c>
      <c r="F102" s="318">
        <v>0</v>
      </c>
      <c r="G102" s="318">
        <v>14.78134287</v>
      </c>
      <c r="H102" s="318">
        <v>0</v>
      </c>
      <c r="I102" s="318">
        <v>0</v>
      </c>
      <c r="J102" s="318">
        <v>0</v>
      </c>
      <c r="K102" s="318">
        <v>0</v>
      </c>
      <c r="L102" s="318">
        <v>0</v>
      </c>
      <c r="M102" s="318">
        <v>0</v>
      </c>
      <c r="N102" s="318">
        <v>0</v>
      </c>
      <c r="O102" s="318">
        <v>0</v>
      </c>
      <c r="P102" s="318">
        <v>0</v>
      </c>
      <c r="Q102" s="318">
        <v>0</v>
      </c>
      <c r="R102" s="318">
        <v>0</v>
      </c>
      <c r="S102" s="318">
        <v>0</v>
      </c>
      <c r="T102" s="318">
        <f>H102+J102+L102+N102+P102+R102</f>
        <v>0</v>
      </c>
      <c r="U102" s="318">
        <f>I102+J102+L102+N102+P102+R102</f>
        <v>0</v>
      </c>
    </row>
    <row r="103" spans="1:21" s="303" customFormat="1" x14ac:dyDescent="0.25">
      <c r="A103" s="307" t="s">
        <v>1098</v>
      </c>
      <c r="B103" s="141" t="s">
        <v>1097</v>
      </c>
      <c r="C103" s="306" t="s">
        <v>749</v>
      </c>
      <c r="D103" s="320" t="s">
        <v>286</v>
      </c>
      <c r="E103" s="320" t="s">
        <v>286</v>
      </c>
      <c r="F103" s="320" t="s">
        <v>286</v>
      </c>
      <c r="G103" s="320" t="s">
        <v>286</v>
      </c>
      <c r="H103" s="320" t="s">
        <v>286</v>
      </c>
      <c r="I103" s="320" t="s">
        <v>286</v>
      </c>
      <c r="J103" s="320" t="s">
        <v>286</v>
      </c>
      <c r="K103" s="320" t="s">
        <v>286</v>
      </c>
      <c r="L103" s="320" t="s">
        <v>286</v>
      </c>
      <c r="M103" s="320" t="s">
        <v>286</v>
      </c>
      <c r="N103" s="320" t="s">
        <v>286</v>
      </c>
      <c r="O103" s="320" t="s">
        <v>286</v>
      </c>
      <c r="P103" s="320" t="s">
        <v>286</v>
      </c>
      <c r="Q103" s="320" t="s">
        <v>286</v>
      </c>
      <c r="R103" s="320" t="s">
        <v>286</v>
      </c>
      <c r="S103" s="320" t="s">
        <v>286</v>
      </c>
      <c r="T103" s="320" t="s">
        <v>286</v>
      </c>
      <c r="U103" s="320" t="s">
        <v>286</v>
      </c>
    </row>
    <row r="104" spans="1:21" s="303" customFormat="1" x14ac:dyDescent="0.25">
      <c r="A104" s="307" t="s">
        <v>1118</v>
      </c>
      <c r="B104" s="141" t="s">
        <v>1099</v>
      </c>
      <c r="C104" s="306" t="s">
        <v>749</v>
      </c>
      <c r="D104" s="320" t="s">
        <v>286</v>
      </c>
      <c r="E104" s="320" t="s">
        <v>286</v>
      </c>
      <c r="F104" s="320" t="s">
        <v>286</v>
      </c>
      <c r="G104" s="320" t="s">
        <v>286</v>
      </c>
      <c r="H104" s="320" t="s">
        <v>286</v>
      </c>
      <c r="I104" s="320" t="s">
        <v>286</v>
      </c>
      <c r="J104" s="320" t="s">
        <v>286</v>
      </c>
      <c r="K104" s="320" t="s">
        <v>286</v>
      </c>
      <c r="L104" s="320" t="s">
        <v>286</v>
      </c>
      <c r="M104" s="320" t="s">
        <v>286</v>
      </c>
      <c r="N104" s="320" t="s">
        <v>286</v>
      </c>
      <c r="O104" s="320" t="s">
        <v>286</v>
      </c>
      <c r="P104" s="320" t="s">
        <v>286</v>
      </c>
      <c r="Q104" s="320" t="s">
        <v>286</v>
      </c>
      <c r="R104" s="320" t="s">
        <v>286</v>
      </c>
      <c r="S104" s="320" t="s">
        <v>286</v>
      </c>
      <c r="T104" s="320" t="s">
        <v>286</v>
      </c>
      <c r="U104" s="320" t="s">
        <v>286</v>
      </c>
    </row>
    <row r="105" spans="1:21" s="301" customFormat="1" x14ac:dyDescent="0.25">
      <c r="A105" s="307" t="s">
        <v>55</v>
      </c>
      <c r="B105" s="285" t="s">
        <v>1013</v>
      </c>
      <c r="C105" s="306" t="s">
        <v>749</v>
      </c>
      <c r="D105" s="318">
        <f t="shared" ref="D105:E105" si="65">D106+D112</f>
        <v>13.494018310000001</v>
      </c>
      <c r="E105" s="318">
        <f t="shared" si="65"/>
        <v>18.409798989999999</v>
      </c>
      <c r="F105" s="318">
        <f>F106+F112</f>
        <v>6.3878095658123542</v>
      </c>
      <c r="G105" s="318">
        <f t="shared" ref="G105:S105" si="66">G106+G112</f>
        <v>11.725229989999999</v>
      </c>
      <c r="H105" s="318">
        <f t="shared" si="66"/>
        <v>6.6218451608035531</v>
      </c>
      <c r="I105" s="318">
        <f t="shared" si="66"/>
        <v>7.4445327631674303</v>
      </c>
      <c r="J105" s="318">
        <f t="shared" si="66"/>
        <v>7.7572031392204623</v>
      </c>
      <c r="K105" s="318">
        <f t="shared" si="66"/>
        <v>0</v>
      </c>
      <c r="L105" s="318">
        <f t="shared" si="66"/>
        <v>8.0674912647892807</v>
      </c>
      <c r="M105" s="318">
        <f t="shared" si="66"/>
        <v>0</v>
      </c>
      <c r="N105" s="318">
        <f t="shared" si="66"/>
        <v>8.3901909153808525</v>
      </c>
      <c r="O105" s="318">
        <f t="shared" si="66"/>
        <v>0</v>
      </c>
      <c r="P105" s="318">
        <f t="shared" si="66"/>
        <v>8.7257985519960872</v>
      </c>
      <c r="Q105" s="318">
        <f t="shared" si="66"/>
        <v>0</v>
      </c>
      <c r="R105" s="318">
        <f t="shared" si="66"/>
        <v>9.0748304940759308</v>
      </c>
      <c r="S105" s="318">
        <f t="shared" si="66"/>
        <v>0</v>
      </c>
      <c r="T105" s="318">
        <f t="shared" ref="T105:T107" si="67">H105+J105+L105+N105+P105+R105</f>
        <v>48.637359526266167</v>
      </c>
      <c r="U105" s="318">
        <f t="shared" ref="U105:U107" si="68">I105+J105+L105+N105+P105+R105</f>
        <v>49.460047128630045</v>
      </c>
    </row>
    <row r="106" spans="1:21" s="301" customFormat="1" x14ac:dyDescent="0.25">
      <c r="A106" s="307" t="s">
        <v>526</v>
      </c>
      <c r="B106" s="284" t="s">
        <v>935</v>
      </c>
      <c r="C106" s="306" t="s">
        <v>749</v>
      </c>
      <c r="D106" s="318">
        <v>5.8514206299999998</v>
      </c>
      <c r="E106" s="318">
        <v>4.4821954400000008</v>
      </c>
      <c r="F106" s="318">
        <v>6.3245894563548744</v>
      </c>
      <c r="G106" s="318">
        <v>4.6145863199999999</v>
      </c>
      <c r="H106" s="318">
        <v>6.6218451608035531</v>
      </c>
      <c r="I106" s="318">
        <v>7.4445327631674303</v>
      </c>
      <c r="J106" s="318">
        <f>I106*1.042</f>
        <v>7.7572031392204623</v>
      </c>
      <c r="K106" s="318">
        <v>0</v>
      </c>
      <c r="L106" s="318">
        <f>J106*1.04</f>
        <v>8.0674912647892807</v>
      </c>
      <c r="M106" s="318">
        <v>0</v>
      </c>
      <c r="N106" s="318">
        <f>L106*1.04</f>
        <v>8.3901909153808525</v>
      </c>
      <c r="O106" s="318">
        <v>0</v>
      </c>
      <c r="P106" s="318">
        <f>N106*1.04</f>
        <v>8.7257985519960872</v>
      </c>
      <c r="Q106" s="318">
        <v>0</v>
      </c>
      <c r="R106" s="318">
        <f>P106*1.04</f>
        <v>9.0748304940759308</v>
      </c>
      <c r="S106" s="318">
        <v>0</v>
      </c>
      <c r="T106" s="318">
        <f t="shared" si="67"/>
        <v>48.637359526266167</v>
      </c>
      <c r="U106" s="318">
        <f t="shared" si="68"/>
        <v>49.460047128630045</v>
      </c>
    </row>
    <row r="107" spans="1:21" s="301" customFormat="1" x14ac:dyDescent="0.25">
      <c r="A107" s="307" t="s">
        <v>527</v>
      </c>
      <c r="B107" s="284" t="s">
        <v>936</v>
      </c>
      <c r="C107" s="306" t="s">
        <v>749</v>
      </c>
      <c r="D107" s="318">
        <v>0</v>
      </c>
      <c r="E107" s="318">
        <v>0</v>
      </c>
      <c r="F107" s="318">
        <v>0</v>
      </c>
      <c r="G107" s="318">
        <v>0</v>
      </c>
      <c r="H107" s="318">
        <v>0</v>
      </c>
      <c r="I107" s="318">
        <v>0</v>
      </c>
      <c r="J107" s="318">
        <v>0</v>
      </c>
      <c r="K107" s="318">
        <v>0</v>
      </c>
      <c r="L107" s="318">
        <v>0</v>
      </c>
      <c r="M107" s="318">
        <v>0</v>
      </c>
      <c r="N107" s="318">
        <v>0</v>
      </c>
      <c r="O107" s="318">
        <v>0</v>
      </c>
      <c r="P107" s="318">
        <v>0</v>
      </c>
      <c r="Q107" s="318">
        <v>0</v>
      </c>
      <c r="R107" s="318">
        <v>0</v>
      </c>
      <c r="S107" s="318">
        <v>0</v>
      </c>
      <c r="T107" s="318">
        <f t="shared" si="67"/>
        <v>0</v>
      </c>
      <c r="U107" s="318">
        <f t="shared" si="68"/>
        <v>0</v>
      </c>
    </row>
    <row r="108" spans="1:21" s="303" customFormat="1" x14ac:dyDescent="0.25">
      <c r="A108" s="307" t="s">
        <v>1100</v>
      </c>
      <c r="B108" s="286" t="s">
        <v>1127</v>
      </c>
      <c r="C108" s="306" t="s">
        <v>749</v>
      </c>
      <c r="D108" s="320" t="s">
        <v>286</v>
      </c>
      <c r="E108" s="320" t="s">
        <v>286</v>
      </c>
      <c r="F108" s="320" t="s">
        <v>286</v>
      </c>
      <c r="G108" s="320" t="s">
        <v>286</v>
      </c>
      <c r="H108" s="320" t="s">
        <v>286</v>
      </c>
      <c r="I108" s="320" t="s">
        <v>286</v>
      </c>
      <c r="J108" s="320" t="s">
        <v>286</v>
      </c>
      <c r="K108" s="320" t="s">
        <v>286</v>
      </c>
      <c r="L108" s="320" t="s">
        <v>286</v>
      </c>
      <c r="M108" s="320" t="s">
        <v>286</v>
      </c>
      <c r="N108" s="320" t="s">
        <v>286</v>
      </c>
      <c r="O108" s="320" t="s">
        <v>286</v>
      </c>
      <c r="P108" s="320" t="s">
        <v>286</v>
      </c>
      <c r="Q108" s="320" t="s">
        <v>286</v>
      </c>
      <c r="R108" s="320" t="s">
        <v>286</v>
      </c>
      <c r="S108" s="320" t="s">
        <v>286</v>
      </c>
      <c r="T108" s="320" t="s">
        <v>286</v>
      </c>
      <c r="U108" s="320" t="s">
        <v>286</v>
      </c>
    </row>
    <row r="109" spans="1:21" s="301" customFormat="1" x14ac:dyDescent="0.25">
      <c r="A109" s="307" t="s">
        <v>528</v>
      </c>
      <c r="B109" s="284" t="s">
        <v>1016</v>
      </c>
      <c r="C109" s="306" t="s">
        <v>749</v>
      </c>
      <c r="D109" s="320" t="s">
        <v>286</v>
      </c>
      <c r="E109" s="320" t="s">
        <v>286</v>
      </c>
      <c r="F109" s="320" t="s">
        <v>286</v>
      </c>
      <c r="G109" s="320" t="s">
        <v>286</v>
      </c>
      <c r="H109" s="320" t="s">
        <v>286</v>
      </c>
      <c r="I109" s="320" t="s">
        <v>286</v>
      </c>
      <c r="J109" s="320" t="s">
        <v>286</v>
      </c>
      <c r="K109" s="320" t="s">
        <v>286</v>
      </c>
      <c r="L109" s="320" t="s">
        <v>286</v>
      </c>
      <c r="M109" s="320" t="s">
        <v>286</v>
      </c>
      <c r="N109" s="320" t="s">
        <v>286</v>
      </c>
      <c r="O109" s="320" t="s">
        <v>286</v>
      </c>
      <c r="P109" s="320" t="s">
        <v>286</v>
      </c>
      <c r="Q109" s="320" t="s">
        <v>286</v>
      </c>
      <c r="R109" s="320" t="s">
        <v>286</v>
      </c>
      <c r="S109" s="320" t="s">
        <v>286</v>
      </c>
      <c r="T109" s="320" t="s">
        <v>286</v>
      </c>
      <c r="U109" s="320" t="s">
        <v>286</v>
      </c>
    </row>
    <row r="110" spans="1:21" s="301" customFormat="1" x14ac:dyDescent="0.25">
      <c r="A110" s="307" t="s">
        <v>529</v>
      </c>
      <c r="B110" s="286" t="s">
        <v>647</v>
      </c>
      <c r="C110" s="306" t="s">
        <v>749</v>
      </c>
      <c r="D110" s="320" t="s">
        <v>286</v>
      </c>
      <c r="E110" s="320" t="s">
        <v>286</v>
      </c>
      <c r="F110" s="320" t="s">
        <v>286</v>
      </c>
      <c r="G110" s="320" t="s">
        <v>286</v>
      </c>
      <c r="H110" s="320" t="s">
        <v>286</v>
      </c>
      <c r="I110" s="320" t="s">
        <v>286</v>
      </c>
      <c r="J110" s="320" t="s">
        <v>286</v>
      </c>
      <c r="K110" s="320" t="s">
        <v>286</v>
      </c>
      <c r="L110" s="320" t="s">
        <v>286</v>
      </c>
      <c r="M110" s="320" t="s">
        <v>286</v>
      </c>
      <c r="N110" s="320" t="s">
        <v>286</v>
      </c>
      <c r="O110" s="320" t="s">
        <v>286</v>
      </c>
      <c r="P110" s="320" t="s">
        <v>286</v>
      </c>
      <c r="Q110" s="320" t="s">
        <v>286</v>
      </c>
      <c r="R110" s="320" t="s">
        <v>286</v>
      </c>
      <c r="S110" s="320" t="s">
        <v>286</v>
      </c>
      <c r="T110" s="320" t="s">
        <v>286</v>
      </c>
      <c r="U110" s="320" t="s">
        <v>286</v>
      </c>
    </row>
    <row r="111" spans="1:21" s="303" customFormat="1" x14ac:dyDescent="0.25">
      <c r="A111" s="307" t="s">
        <v>1101</v>
      </c>
      <c r="B111" s="286" t="s">
        <v>1102</v>
      </c>
      <c r="C111" s="306" t="s">
        <v>749</v>
      </c>
      <c r="D111" s="320" t="s">
        <v>286</v>
      </c>
      <c r="E111" s="320" t="s">
        <v>286</v>
      </c>
      <c r="F111" s="320" t="s">
        <v>286</v>
      </c>
      <c r="G111" s="320" t="s">
        <v>286</v>
      </c>
      <c r="H111" s="320" t="s">
        <v>286</v>
      </c>
      <c r="I111" s="320" t="s">
        <v>286</v>
      </c>
      <c r="J111" s="320" t="s">
        <v>286</v>
      </c>
      <c r="K111" s="320" t="s">
        <v>286</v>
      </c>
      <c r="L111" s="320" t="s">
        <v>286</v>
      </c>
      <c r="M111" s="320" t="s">
        <v>286</v>
      </c>
      <c r="N111" s="320" t="s">
        <v>286</v>
      </c>
      <c r="O111" s="320" t="s">
        <v>286</v>
      </c>
      <c r="P111" s="320" t="s">
        <v>286</v>
      </c>
      <c r="Q111" s="320" t="s">
        <v>286</v>
      </c>
      <c r="R111" s="320" t="s">
        <v>286</v>
      </c>
      <c r="S111" s="320" t="s">
        <v>286</v>
      </c>
      <c r="T111" s="320" t="s">
        <v>286</v>
      </c>
      <c r="U111" s="320" t="s">
        <v>286</v>
      </c>
    </row>
    <row r="112" spans="1:21" s="301" customFormat="1" x14ac:dyDescent="0.25">
      <c r="A112" s="307" t="s">
        <v>530</v>
      </c>
      <c r="B112" s="284" t="s">
        <v>937</v>
      </c>
      <c r="C112" s="306" t="s">
        <v>749</v>
      </c>
      <c r="D112" s="318">
        <v>7.6425976800000006</v>
      </c>
      <c r="E112" s="318">
        <v>13.927603549999997</v>
      </c>
      <c r="F112" s="318">
        <v>6.3220109457480092E-2</v>
      </c>
      <c r="G112" s="318">
        <v>7.11064367</v>
      </c>
      <c r="H112" s="318">
        <v>0</v>
      </c>
      <c r="I112" s="318">
        <v>0</v>
      </c>
      <c r="J112" s="318">
        <f>I112*1.042</f>
        <v>0</v>
      </c>
      <c r="K112" s="318">
        <v>0</v>
      </c>
      <c r="L112" s="318">
        <f>J112*1.04</f>
        <v>0</v>
      </c>
      <c r="M112" s="318">
        <v>0</v>
      </c>
      <c r="N112" s="318">
        <f>L112*1.04</f>
        <v>0</v>
      </c>
      <c r="O112" s="318">
        <v>0</v>
      </c>
      <c r="P112" s="318">
        <f>N112*1.04</f>
        <v>0</v>
      </c>
      <c r="Q112" s="318">
        <v>0</v>
      </c>
      <c r="R112" s="318">
        <f>P112*1.04</f>
        <v>0</v>
      </c>
      <c r="S112" s="318">
        <v>0</v>
      </c>
      <c r="T112" s="318">
        <f>H112+J112+L112+N112+P112+R112</f>
        <v>0</v>
      </c>
      <c r="U112" s="318">
        <f>I112+J112+L112+N112+P112+R112</f>
        <v>0</v>
      </c>
    </row>
    <row r="113" spans="1:21" s="303" customFormat="1" ht="15" customHeight="1" x14ac:dyDescent="0.25">
      <c r="A113" s="307" t="s">
        <v>1104</v>
      </c>
      <c r="B113" s="284" t="s">
        <v>1103</v>
      </c>
      <c r="C113" s="306" t="s">
        <v>749</v>
      </c>
      <c r="D113" s="320" t="s">
        <v>286</v>
      </c>
      <c r="E113" s="320" t="s">
        <v>286</v>
      </c>
      <c r="F113" s="320" t="s">
        <v>286</v>
      </c>
      <c r="G113" s="320" t="s">
        <v>286</v>
      </c>
      <c r="H113" s="320" t="s">
        <v>286</v>
      </c>
      <c r="I113" s="320" t="s">
        <v>286</v>
      </c>
      <c r="J113" s="320" t="s">
        <v>286</v>
      </c>
      <c r="K113" s="320" t="s">
        <v>286</v>
      </c>
      <c r="L113" s="320" t="s">
        <v>286</v>
      </c>
      <c r="M113" s="320" t="s">
        <v>286</v>
      </c>
      <c r="N113" s="320" t="s">
        <v>286</v>
      </c>
      <c r="O113" s="320" t="s">
        <v>286</v>
      </c>
      <c r="P113" s="320" t="s">
        <v>286</v>
      </c>
      <c r="Q113" s="320" t="s">
        <v>286</v>
      </c>
      <c r="R113" s="320" t="s">
        <v>286</v>
      </c>
      <c r="S113" s="320" t="s">
        <v>286</v>
      </c>
      <c r="T113" s="320" t="s">
        <v>286</v>
      </c>
      <c r="U113" s="320" t="s">
        <v>286</v>
      </c>
    </row>
    <row r="114" spans="1:21" s="303" customFormat="1" x14ac:dyDescent="0.25">
      <c r="A114" s="307" t="s">
        <v>1106</v>
      </c>
      <c r="B114" s="284" t="s">
        <v>1105</v>
      </c>
      <c r="C114" s="306" t="s">
        <v>749</v>
      </c>
      <c r="D114" s="320" t="s">
        <v>286</v>
      </c>
      <c r="E114" s="320" t="s">
        <v>286</v>
      </c>
      <c r="F114" s="320" t="s">
        <v>286</v>
      </c>
      <c r="G114" s="320" t="s">
        <v>286</v>
      </c>
      <c r="H114" s="320" t="s">
        <v>286</v>
      </c>
      <c r="I114" s="320" t="s">
        <v>286</v>
      </c>
      <c r="J114" s="320" t="s">
        <v>286</v>
      </c>
      <c r="K114" s="320" t="s">
        <v>286</v>
      </c>
      <c r="L114" s="320" t="s">
        <v>286</v>
      </c>
      <c r="M114" s="320" t="s">
        <v>286</v>
      </c>
      <c r="N114" s="320" t="s">
        <v>286</v>
      </c>
      <c r="O114" s="320" t="s">
        <v>286</v>
      </c>
      <c r="P114" s="320" t="s">
        <v>286</v>
      </c>
      <c r="Q114" s="320" t="s">
        <v>286</v>
      </c>
      <c r="R114" s="320" t="s">
        <v>286</v>
      </c>
      <c r="S114" s="320" t="s">
        <v>286</v>
      </c>
      <c r="T114" s="320" t="s">
        <v>286</v>
      </c>
      <c r="U114" s="320" t="s">
        <v>286</v>
      </c>
    </row>
    <row r="115" spans="1:21" s="301" customFormat="1" x14ac:dyDescent="0.25">
      <c r="A115" s="307" t="s">
        <v>28</v>
      </c>
      <c r="B115" s="298" t="s">
        <v>1158</v>
      </c>
      <c r="C115" s="306" t="s">
        <v>749</v>
      </c>
      <c r="D115" s="318">
        <f t="shared" ref="D115:E115" si="69">D81+D96</f>
        <v>-123.01997594499997</v>
      </c>
      <c r="E115" s="318">
        <f t="shared" si="69"/>
        <v>-140.16405166808008</v>
      </c>
      <c r="F115" s="318">
        <f t="shared" ref="F115:S115" si="70">F81+F96</f>
        <v>-7.1054273576010019E-15</v>
      </c>
      <c r="G115" s="318">
        <f t="shared" si="70"/>
        <v>-77.339834359999941</v>
      </c>
      <c r="H115" s="318">
        <v>16.485123286633616</v>
      </c>
      <c r="I115" s="318">
        <v>0</v>
      </c>
      <c r="J115" s="318">
        <f t="shared" si="70"/>
        <v>-3.5260683262094972E-13</v>
      </c>
      <c r="K115" s="318">
        <f t="shared" si="70"/>
        <v>0</v>
      </c>
      <c r="L115" s="318">
        <f t="shared" si="70"/>
        <v>-3.3928415632544784E-13</v>
      </c>
      <c r="M115" s="318">
        <f t="shared" si="70"/>
        <v>0</v>
      </c>
      <c r="N115" s="318">
        <f t="shared" si="70"/>
        <v>-3.943512183468556E-13</v>
      </c>
      <c r="O115" s="318">
        <f t="shared" si="70"/>
        <v>0</v>
      </c>
      <c r="P115" s="318">
        <f t="shared" si="70"/>
        <v>-3.9257486150745535E-13</v>
      </c>
      <c r="Q115" s="318">
        <f t="shared" si="70"/>
        <v>0</v>
      </c>
      <c r="R115" s="318">
        <f t="shared" si="70"/>
        <v>-4.1744385725905886E-13</v>
      </c>
      <c r="S115" s="318">
        <f t="shared" si="70"/>
        <v>0</v>
      </c>
      <c r="T115" s="318">
        <f>H115+J115+L115+N115+P115+R115</f>
        <v>16.485123286631719</v>
      </c>
      <c r="U115" s="318">
        <f>I115+J115+L115+N115+P115+R115</f>
        <v>-1.8962609260597674E-12</v>
      </c>
    </row>
    <row r="116" spans="1:21" s="301" customFormat="1" x14ac:dyDescent="0.25">
      <c r="A116" s="307" t="s">
        <v>58</v>
      </c>
      <c r="B116" s="283" t="s">
        <v>1008</v>
      </c>
      <c r="C116" s="306" t="s">
        <v>749</v>
      </c>
      <c r="D116" s="320" t="s">
        <v>286</v>
      </c>
      <c r="E116" s="320" t="s">
        <v>286</v>
      </c>
      <c r="F116" s="320" t="s">
        <v>286</v>
      </c>
      <c r="G116" s="320" t="s">
        <v>286</v>
      </c>
      <c r="H116" s="320" t="s">
        <v>286</v>
      </c>
      <c r="I116" s="320" t="s">
        <v>286</v>
      </c>
      <c r="J116" s="320" t="s">
        <v>286</v>
      </c>
      <c r="K116" s="320" t="s">
        <v>286</v>
      </c>
      <c r="L116" s="320" t="s">
        <v>286</v>
      </c>
      <c r="M116" s="320" t="s">
        <v>286</v>
      </c>
      <c r="N116" s="320" t="s">
        <v>286</v>
      </c>
      <c r="O116" s="320" t="s">
        <v>286</v>
      </c>
      <c r="P116" s="320" t="s">
        <v>286</v>
      </c>
      <c r="Q116" s="320" t="s">
        <v>286</v>
      </c>
      <c r="R116" s="320" t="s">
        <v>286</v>
      </c>
      <c r="S116" s="320" t="s">
        <v>286</v>
      </c>
      <c r="T116" s="320" t="s">
        <v>286</v>
      </c>
      <c r="U116" s="320" t="s">
        <v>286</v>
      </c>
    </row>
    <row r="117" spans="1:21" s="301" customFormat="1" ht="31.5" x14ac:dyDescent="0.25">
      <c r="A117" s="307" t="s">
        <v>885</v>
      </c>
      <c r="B117" s="141" t="s">
        <v>898</v>
      </c>
      <c r="C117" s="306" t="s">
        <v>749</v>
      </c>
      <c r="D117" s="320" t="s">
        <v>286</v>
      </c>
      <c r="E117" s="320" t="s">
        <v>286</v>
      </c>
      <c r="F117" s="320" t="s">
        <v>286</v>
      </c>
      <c r="G117" s="320" t="s">
        <v>286</v>
      </c>
      <c r="H117" s="320" t="s">
        <v>286</v>
      </c>
      <c r="I117" s="320" t="s">
        <v>286</v>
      </c>
      <c r="J117" s="320" t="s">
        <v>286</v>
      </c>
      <c r="K117" s="320" t="s">
        <v>286</v>
      </c>
      <c r="L117" s="320" t="s">
        <v>286</v>
      </c>
      <c r="M117" s="320" t="s">
        <v>286</v>
      </c>
      <c r="N117" s="320" t="s">
        <v>286</v>
      </c>
      <c r="O117" s="320" t="s">
        <v>286</v>
      </c>
      <c r="P117" s="320" t="s">
        <v>286</v>
      </c>
      <c r="Q117" s="320" t="s">
        <v>286</v>
      </c>
      <c r="R117" s="320" t="s">
        <v>286</v>
      </c>
      <c r="S117" s="320" t="s">
        <v>286</v>
      </c>
      <c r="T117" s="320" t="s">
        <v>286</v>
      </c>
      <c r="U117" s="320" t="s">
        <v>286</v>
      </c>
    </row>
    <row r="118" spans="1:21" s="301" customFormat="1" ht="31.5" x14ac:dyDescent="0.25">
      <c r="A118" s="307" t="s">
        <v>886</v>
      </c>
      <c r="B118" s="141" t="s">
        <v>899</v>
      </c>
      <c r="C118" s="306" t="s">
        <v>749</v>
      </c>
      <c r="D118" s="320" t="s">
        <v>286</v>
      </c>
      <c r="E118" s="320" t="s">
        <v>286</v>
      </c>
      <c r="F118" s="320" t="s">
        <v>286</v>
      </c>
      <c r="G118" s="320" t="s">
        <v>286</v>
      </c>
      <c r="H118" s="320" t="s">
        <v>286</v>
      </c>
      <c r="I118" s="320" t="s">
        <v>286</v>
      </c>
      <c r="J118" s="320" t="s">
        <v>286</v>
      </c>
      <c r="K118" s="320" t="s">
        <v>286</v>
      </c>
      <c r="L118" s="320" t="s">
        <v>286</v>
      </c>
      <c r="M118" s="320" t="s">
        <v>286</v>
      </c>
      <c r="N118" s="320" t="s">
        <v>286</v>
      </c>
      <c r="O118" s="320" t="s">
        <v>286</v>
      </c>
      <c r="P118" s="320" t="s">
        <v>286</v>
      </c>
      <c r="Q118" s="320" t="s">
        <v>286</v>
      </c>
      <c r="R118" s="320" t="s">
        <v>286</v>
      </c>
      <c r="S118" s="320" t="s">
        <v>286</v>
      </c>
      <c r="T118" s="320" t="s">
        <v>286</v>
      </c>
      <c r="U118" s="320" t="s">
        <v>286</v>
      </c>
    </row>
    <row r="119" spans="1:21" s="301" customFormat="1" ht="31.5" x14ac:dyDescent="0.25">
      <c r="A119" s="307" t="s">
        <v>981</v>
      </c>
      <c r="B119" s="141" t="s">
        <v>884</v>
      </c>
      <c r="C119" s="306" t="s">
        <v>749</v>
      </c>
      <c r="D119" s="320" t="s">
        <v>286</v>
      </c>
      <c r="E119" s="320" t="s">
        <v>286</v>
      </c>
      <c r="F119" s="320" t="s">
        <v>286</v>
      </c>
      <c r="G119" s="320" t="s">
        <v>286</v>
      </c>
      <c r="H119" s="320" t="s">
        <v>286</v>
      </c>
      <c r="I119" s="320" t="s">
        <v>286</v>
      </c>
      <c r="J119" s="320" t="s">
        <v>286</v>
      </c>
      <c r="K119" s="320" t="s">
        <v>286</v>
      </c>
      <c r="L119" s="320" t="s">
        <v>286</v>
      </c>
      <c r="M119" s="320" t="s">
        <v>286</v>
      </c>
      <c r="N119" s="320" t="s">
        <v>286</v>
      </c>
      <c r="O119" s="320" t="s">
        <v>286</v>
      </c>
      <c r="P119" s="320" t="s">
        <v>286</v>
      </c>
      <c r="Q119" s="320" t="s">
        <v>286</v>
      </c>
      <c r="R119" s="320" t="s">
        <v>286</v>
      </c>
      <c r="S119" s="320" t="s">
        <v>286</v>
      </c>
      <c r="T119" s="320" t="s">
        <v>286</v>
      </c>
      <c r="U119" s="320" t="s">
        <v>286</v>
      </c>
    </row>
    <row r="120" spans="1:21" s="301" customFormat="1" x14ac:dyDescent="0.25">
      <c r="A120" s="307" t="s">
        <v>59</v>
      </c>
      <c r="B120" s="282" t="s">
        <v>1045</v>
      </c>
      <c r="C120" s="306" t="s">
        <v>749</v>
      </c>
      <c r="D120" s="320" t="s">
        <v>286</v>
      </c>
      <c r="E120" s="320" t="s">
        <v>286</v>
      </c>
      <c r="F120" s="320" t="s">
        <v>286</v>
      </c>
      <c r="G120" s="320" t="s">
        <v>286</v>
      </c>
      <c r="H120" s="320" t="s">
        <v>286</v>
      </c>
      <c r="I120" s="320" t="s">
        <v>286</v>
      </c>
      <c r="J120" s="320" t="s">
        <v>286</v>
      </c>
      <c r="K120" s="320" t="s">
        <v>286</v>
      </c>
      <c r="L120" s="320" t="s">
        <v>286</v>
      </c>
      <c r="M120" s="320" t="s">
        <v>286</v>
      </c>
      <c r="N120" s="320" t="s">
        <v>286</v>
      </c>
      <c r="O120" s="320" t="s">
        <v>286</v>
      </c>
      <c r="P120" s="320" t="s">
        <v>286</v>
      </c>
      <c r="Q120" s="320" t="s">
        <v>286</v>
      </c>
      <c r="R120" s="320" t="s">
        <v>286</v>
      </c>
      <c r="S120" s="320" t="s">
        <v>286</v>
      </c>
      <c r="T120" s="320" t="s">
        <v>286</v>
      </c>
      <c r="U120" s="320" t="s">
        <v>286</v>
      </c>
    </row>
    <row r="121" spans="1:21" s="301" customFormat="1" x14ac:dyDescent="0.25">
      <c r="A121" s="307" t="s">
        <v>757</v>
      </c>
      <c r="B121" s="282" t="s">
        <v>938</v>
      </c>
      <c r="C121" s="306" t="s">
        <v>749</v>
      </c>
      <c r="D121" s="318">
        <f>D87+D96</f>
        <v>-115.664647755</v>
      </c>
      <c r="E121" s="318">
        <v>-126.97069328308008</v>
      </c>
      <c r="F121" s="318">
        <f t="shared" ref="F121" si="71">F81+F96</f>
        <v>-7.1054273576010019E-15</v>
      </c>
      <c r="G121" s="318">
        <v>-91.827884593333295</v>
      </c>
      <c r="H121" s="318">
        <f t="shared" ref="H121:S121" si="72">H81+H96</f>
        <v>16.485123286633616</v>
      </c>
      <c r="I121" s="318">
        <v>0</v>
      </c>
      <c r="J121" s="318">
        <f t="shared" si="72"/>
        <v>-3.5260683262094972E-13</v>
      </c>
      <c r="K121" s="318">
        <f t="shared" si="72"/>
        <v>0</v>
      </c>
      <c r="L121" s="318">
        <f t="shared" si="72"/>
        <v>-3.3928415632544784E-13</v>
      </c>
      <c r="M121" s="318">
        <f t="shared" si="72"/>
        <v>0</v>
      </c>
      <c r="N121" s="318">
        <f t="shared" si="72"/>
        <v>-3.943512183468556E-13</v>
      </c>
      <c r="O121" s="318">
        <f t="shared" si="72"/>
        <v>0</v>
      </c>
      <c r="P121" s="318">
        <f t="shared" si="72"/>
        <v>-3.9257486150745535E-13</v>
      </c>
      <c r="Q121" s="318">
        <f t="shared" si="72"/>
        <v>0</v>
      </c>
      <c r="R121" s="318">
        <f t="shared" si="72"/>
        <v>-4.1744385725905886E-13</v>
      </c>
      <c r="S121" s="318">
        <f t="shared" si="72"/>
        <v>0</v>
      </c>
      <c r="T121" s="318">
        <f>H121+J121+L121+N121+P121+R121</f>
        <v>16.485123286631719</v>
      </c>
      <c r="U121" s="318">
        <f>I121+J121+L121+N121+P121+R121</f>
        <v>-1.8962609260597674E-12</v>
      </c>
    </row>
    <row r="122" spans="1:21" s="301" customFormat="1" x14ac:dyDescent="0.25">
      <c r="A122" s="307" t="s">
        <v>758</v>
      </c>
      <c r="B122" s="282" t="s">
        <v>1046</v>
      </c>
      <c r="C122" s="306" t="s">
        <v>749</v>
      </c>
      <c r="D122" s="306"/>
      <c r="E122" s="297"/>
      <c r="F122" s="297"/>
      <c r="G122" s="297"/>
      <c r="H122" s="297"/>
      <c r="I122" s="297"/>
      <c r="J122" s="297"/>
      <c r="K122" s="297"/>
      <c r="L122" s="297"/>
      <c r="M122" s="297"/>
      <c r="N122" s="297"/>
      <c r="O122" s="297"/>
      <c r="P122" s="297"/>
      <c r="Q122" s="297"/>
      <c r="R122" s="297"/>
      <c r="S122" s="297"/>
      <c r="T122" s="297"/>
      <c r="U122" s="297"/>
    </row>
    <row r="123" spans="1:21" s="301" customFormat="1" x14ac:dyDescent="0.25">
      <c r="A123" s="307" t="s">
        <v>759</v>
      </c>
      <c r="B123" s="282" t="s">
        <v>939</v>
      </c>
      <c r="C123" s="306" t="s">
        <v>749</v>
      </c>
      <c r="D123" s="318">
        <v>0</v>
      </c>
      <c r="E123" s="318">
        <v>0</v>
      </c>
      <c r="F123" s="318">
        <f>F89</f>
        <v>0</v>
      </c>
      <c r="G123" s="318">
        <v>0</v>
      </c>
      <c r="H123" s="318">
        <f t="shared" ref="H123:S123" si="73">H89</f>
        <v>0</v>
      </c>
      <c r="I123" s="318">
        <f t="shared" si="73"/>
        <v>0</v>
      </c>
      <c r="J123" s="318">
        <f t="shared" si="73"/>
        <v>0</v>
      </c>
      <c r="K123" s="318">
        <f t="shared" si="73"/>
        <v>0</v>
      </c>
      <c r="L123" s="318">
        <f t="shared" si="73"/>
        <v>0</v>
      </c>
      <c r="M123" s="318">
        <f t="shared" si="73"/>
        <v>0</v>
      </c>
      <c r="N123" s="318">
        <f t="shared" si="73"/>
        <v>0</v>
      </c>
      <c r="O123" s="318">
        <f t="shared" si="73"/>
        <v>0</v>
      </c>
      <c r="P123" s="318">
        <f t="shared" si="73"/>
        <v>0</v>
      </c>
      <c r="Q123" s="318">
        <f t="shared" si="73"/>
        <v>0</v>
      </c>
      <c r="R123" s="318">
        <f t="shared" si="73"/>
        <v>0</v>
      </c>
      <c r="S123" s="318">
        <f t="shared" si="73"/>
        <v>0</v>
      </c>
      <c r="T123" s="318">
        <f>H123+J123+L123+N123+P123+R123</f>
        <v>0</v>
      </c>
      <c r="U123" s="318">
        <f>I123+J123+L123+N123+P123+R123</f>
        <v>0</v>
      </c>
    </row>
    <row r="124" spans="1:21" s="301" customFormat="1" x14ac:dyDescent="0.25">
      <c r="A124" s="307" t="s">
        <v>760</v>
      </c>
      <c r="B124" s="282" t="s">
        <v>940</v>
      </c>
      <c r="C124" s="306" t="s">
        <v>749</v>
      </c>
      <c r="D124" s="320" t="s">
        <v>286</v>
      </c>
      <c r="E124" s="320" t="s">
        <v>286</v>
      </c>
      <c r="F124" s="320" t="s">
        <v>286</v>
      </c>
      <c r="G124" s="320" t="s">
        <v>286</v>
      </c>
      <c r="H124" s="320" t="s">
        <v>286</v>
      </c>
      <c r="I124" s="320" t="s">
        <v>286</v>
      </c>
      <c r="J124" s="320" t="s">
        <v>286</v>
      </c>
      <c r="K124" s="320" t="s">
        <v>286</v>
      </c>
      <c r="L124" s="320" t="s">
        <v>286</v>
      </c>
      <c r="M124" s="320" t="s">
        <v>286</v>
      </c>
      <c r="N124" s="320" t="s">
        <v>286</v>
      </c>
      <c r="O124" s="320" t="s">
        <v>286</v>
      </c>
      <c r="P124" s="320" t="s">
        <v>286</v>
      </c>
      <c r="Q124" s="320" t="s">
        <v>286</v>
      </c>
      <c r="R124" s="320" t="s">
        <v>286</v>
      </c>
      <c r="S124" s="320" t="s">
        <v>286</v>
      </c>
      <c r="T124" s="320" t="s">
        <v>286</v>
      </c>
      <c r="U124" s="320" t="s">
        <v>286</v>
      </c>
    </row>
    <row r="125" spans="1:21" s="301" customFormat="1" x14ac:dyDescent="0.25">
      <c r="A125" s="307" t="s">
        <v>761</v>
      </c>
      <c r="B125" s="282" t="s">
        <v>1053</v>
      </c>
      <c r="C125" s="306" t="s">
        <v>749</v>
      </c>
      <c r="D125" s="320" t="s">
        <v>286</v>
      </c>
      <c r="E125" s="320" t="s">
        <v>286</v>
      </c>
      <c r="F125" s="320" t="s">
        <v>286</v>
      </c>
      <c r="G125" s="320" t="s">
        <v>286</v>
      </c>
      <c r="H125" s="320" t="s">
        <v>286</v>
      </c>
      <c r="I125" s="320" t="s">
        <v>286</v>
      </c>
      <c r="J125" s="320" t="s">
        <v>286</v>
      </c>
      <c r="K125" s="320" t="s">
        <v>286</v>
      </c>
      <c r="L125" s="320" t="s">
        <v>286</v>
      </c>
      <c r="M125" s="320" t="s">
        <v>286</v>
      </c>
      <c r="N125" s="320" t="s">
        <v>286</v>
      </c>
      <c r="O125" s="320" t="s">
        <v>286</v>
      </c>
      <c r="P125" s="320" t="s">
        <v>286</v>
      </c>
      <c r="Q125" s="320" t="s">
        <v>286</v>
      </c>
      <c r="R125" s="320" t="s">
        <v>286</v>
      </c>
      <c r="S125" s="320" t="s">
        <v>286</v>
      </c>
      <c r="T125" s="320" t="s">
        <v>286</v>
      </c>
      <c r="U125" s="320" t="s">
        <v>286</v>
      </c>
    </row>
    <row r="126" spans="1:21" s="301" customFormat="1" ht="31.5" x14ac:dyDescent="0.25">
      <c r="A126" s="307" t="s">
        <v>762</v>
      </c>
      <c r="B126" s="283" t="s">
        <v>818</v>
      </c>
      <c r="C126" s="306" t="s">
        <v>749</v>
      </c>
      <c r="D126" s="320" t="s">
        <v>286</v>
      </c>
      <c r="E126" s="320" t="s">
        <v>286</v>
      </c>
      <c r="F126" s="320" t="s">
        <v>286</v>
      </c>
      <c r="G126" s="320" t="s">
        <v>286</v>
      </c>
      <c r="H126" s="320" t="s">
        <v>286</v>
      </c>
      <c r="I126" s="320" t="s">
        <v>286</v>
      </c>
      <c r="J126" s="320" t="s">
        <v>286</v>
      </c>
      <c r="K126" s="320" t="s">
        <v>286</v>
      </c>
      <c r="L126" s="320" t="s">
        <v>286</v>
      </c>
      <c r="M126" s="320" t="s">
        <v>286</v>
      </c>
      <c r="N126" s="320" t="s">
        <v>286</v>
      </c>
      <c r="O126" s="320" t="s">
        <v>286</v>
      </c>
      <c r="P126" s="320" t="s">
        <v>286</v>
      </c>
      <c r="Q126" s="320" t="s">
        <v>286</v>
      </c>
      <c r="R126" s="320" t="s">
        <v>286</v>
      </c>
      <c r="S126" s="320" t="s">
        <v>286</v>
      </c>
      <c r="T126" s="320" t="s">
        <v>286</v>
      </c>
      <c r="U126" s="320" t="s">
        <v>286</v>
      </c>
    </row>
    <row r="127" spans="1:21" s="301" customFormat="1" x14ac:dyDescent="0.25">
      <c r="A127" s="307" t="s">
        <v>982</v>
      </c>
      <c r="B127" s="284" t="s">
        <v>643</v>
      </c>
      <c r="C127" s="306" t="s">
        <v>749</v>
      </c>
      <c r="D127" s="320" t="s">
        <v>286</v>
      </c>
      <c r="E127" s="320" t="s">
        <v>286</v>
      </c>
      <c r="F127" s="320" t="s">
        <v>286</v>
      </c>
      <c r="G127" s="320" t="s">
        <v>286</v>
      </c>
      <c r="H127" s="320" t="s">
        <v>286</v>
      </c>
      <c r="I127" s="320" t="s">
        <v>286</v>
      </c>
      <c r="J127" s="320" t="s">
        <v>286</v>
      </c>
      <c r="K127" s="320" t="s">
        <v>286</v>
      </c>
      <c r="L127" s="320" t="s">
        <v>286</v>
      </c>
      <c r="M127" s="320" t="s">
        <v>286</v>
      </c>
      <c r="N127" s="320" t="s">
        <v>286</v>
      </c>
      <c r="O127" s="320" t="s">
        <v>286</v>
      </c>
      <c r="P127" s="320" t="s">
        <v>286</v>
      </c>
      <c r="Q127" s="320" t="s">
        <v>286</v>
      </c>
      <c r="R127" s="320" t="s">
        <v>286</v>
      </c>
      <c r="S127" s="320" t="s">
        <v>286</v>
      </c>
      <c r="T127" s="320" t="s">
        <v>286</v>
      </c>
      <c r="U127" s="320" t="s">
        <v>286</v>
      </c>
    </row>
    <row r="128" spans="1:21" s="301" customFormat="1" x14ac:dyDescent="0.25">
      <c r="A128" s="307" t="s">
        <v>983</v>
      </c>
      <c r="B128" s="284" t="s">
        <v>631</v>
      </c>
      <c r="C128" s="306" t="s">
        <v>749</v>
      </c>
      <c r="D128" s="320" t="s">
        <v>286</v>
      </c>
      <c r="E128" s="320" t="s">
        <v>286</v>
      </c>
      <c r="F128" s="320" t="s">
        <v>286</v>
      </c>
      <c r="G128" s="320" t="s">
        <v>286</v>
      </c>
      <c r="H128" s="320" t="s">
        <v>286</v>
      </c>
      <c r="I128" s="320" t="s">
        <v>286</v>
      </c>
      <c r="J128" s="320" t="s">
        <v>286</v>
      </c>
      <c r="K128" s="320" t="s">
        <v>286</v>
      </c>
      <c r="L128" s="320" t="s">
        <v>286</v>
      </c>
      <c r="M128" s="320" t="s">
        <v>286</v>
      </c>
      <c r="N128" s="320" t="s">
        <v>286</v>
      </c>
      <c r="O128" s="320" t="s">
        <v>286</v>
      </c>
      <c r="P128" s="320" t="s">
        <v>286</v>
      </c>
      <c r="Q128" s="320" t="s">
        <v>286</v>
      </c>
      <c r="R128" s="320" t="s">
        <v>286</v>
      </c>
      <c r="S128" s="320" t="s">
        <v>286</v>
      </c>
      <c r="T128" s="320" t="s">
        <v>286</v>
      </c>
      <c r="U128" s="320" t="s">
        <v>286</v>
      </c>
    </row>
    <row r="129" spans="1:21" s="301" customFormat="1" x14ac:dyDescent="0.25">
      <c r="A129" s="307" t="s">
        <v>763</v>
      </c>
      <c r="B129" s="282" t="s">
        <v>941</v>
      </c>
      <c r="C129" s="306" t="s">
        <v>749</v>
      </c>
      <c r="D129" s="318">
        <v>0</v>
      </c>
      <c r="E129" s="318">
        <v>0</v>
      </c>
      <c r="F129" s="318">
        <f>F95</f>
        <v>0</v>
      </c>
      <c r="G129" s="318">
        <v>0</v>
      </c>
      <c r="H129" s="318">
        <f t="shared" ref="H129:S129" si="74">H95</f>
        <v>0</v>
      </c>
      <c r="I129" s="318">
        <f t="shared" si="74"/>
        <v>0</v>
      </c>
      <c r="J129" s="318">
        <f t="shared" si="74"/>
        <v>0</v>
      </c>
      <c r="K129" s="318">
        <f t="shared" si="74"/>
        <v>0</v>
      </c>
      <c r="L129" s="318">
        <f t="shared" si="74"/>
        <v>0</v>
      </c>
      <c r="M129" s="318">
        <f t="shared" si="74"/>
        <v>0</v>
      </c>
      <c r="N129" s="318">
        <f t="shared" si="74"/>
        <v>0</v>
      </c>
      <c r="O129" s="318">
        <f t="shared" si="74"/>
        <v>0</v>
      </c>
      <c r="P129" s="318">
        <f t="shared" si="74"/>
        <v>0</v>
      </c>
      <c r="Q129" s="318">
        <f t="shared" si="74"/>
        <v>0</v>
      </c>
      <c r="R129" s="318">
        <f t="shared" si="74"/>
        <v>0</v>
      </c>
      <c r="S129" s="318">
        <f t="shared" si="74"/>
        <v>0</v>
      </c>
      <c r="T129" s="318">
        <f t="shared" ref="T129:T130" si="75">H129+J129+L129+N129+P129+R129</f>
        <v>0</v>
      </c>
      <c r="U129" s="318">
        <f t="shared" ref="U129:U130" si="76">I129+J129+L129+N129+P129+R129</f>
        <v>0</v>
      </c>
    </row>
    <row r="130" spans="1:21" s="301" customFormat="1" x14ac:dyDescent="0.25">
      <c r="A130" s="307" t="s">
        <v>29</v>
      </c>
      <c r="B130" s="298" t="s">
        <v>1017</v>
      </c>
      <c r="C130" s="306" t="s">
        <v>749</v>
      </c>
      <c r="D130" s="318">
        <v>0</v>
      </c>
      <c r="E130" s="318">
        <v>0</v>
      </c>
      <c r="F130" s="318">
        <v>0</v>
      </c>
      <c r="G130" s="318">
        <v>0</v>
      </c>
      <c r="H130" s="318">
        <v>17.099854461864343</v>
      </c>
      <c r="I130" s="318">
        <v>0</v>
      </c>
      <c r="J130" s="318">
        <v>0</v>
      </c>
      <c r="K130" s="318">
        <v>0</v>
      </c>
      <c r="L130" s="318">
        <v>0</v>
      </c>
      <c r="M130" s="318">
        <v>0</v>
      </c>
      <c r="N130" s="318">
        <v>0</v>
      </c>
      <c r="O130" s="318">
        <v>0</v>
      </c>
      <c r="P130" s="318">
        <v>0</v>
      </c>
      <c r="Q130" s="318">
        <v>0</v>
      </c>
      <c r="R130" s="318">
        <v>0</v>
      </c>
      <c r="S130" s="318">
        <v>0</v>
      </c>
      <c r="T130" s="318">
        <f t="shared" si="75"/>
        <v>17.099854461864343</v>
      </c>
      <c r="U130" s="318">
        <f t="shared" si="76"/>
        <v>0</v>
      </c>
    </row>
    <row r="131" spans="1:21" s="301" customFormat="1" x14ac:dyDescent="0.25">
      <c r="A131" s="307" t="s">
        <v>25</v>
      </c>
      <c r="B131" s="282" t="s">
        <v>1008</v>
      </c>
      <c r="C131" s="306" t="s">
        <v>749</v>
      </c>
      <c r="D131" s="320" t="s">
        <v>286</v>
      </c>
      <c r="E131" s="320" t="s">
        <v>286</v>
      </c>
      <c r="F131" s="320" t="s">
        <v>286</v>
      </c>
      <c r="G131" s="320" t="s">
        <v>286</v>
      </c>
      <c r="H131" s="320" t="s">
        <v>286</v>
      </c>
      <c r="I131" s="320" t="s">
        <v>286</v>
      </c>
      <c r="J131" s="320" t="s">
        <v>286</v>
      </c>
      <c r="K131" s="320" t="s">
        <v>286</v>
      </c>
      <c r="L131" s="320" t="s">
        <v>286</v>
      </c>
      <c r="M131" s="320" t="s">
        <v>286</v>
      </c>
      <c r="N131" s="320" t="s">
        <v>286</v>
      </c>
      <c r="O131" s="320" t="s">
        <v>286</v>
      </c>
      <c r="P131" s="320" t="s">
        <v>286</v>
      </c>
      <c r="Q131" s="320" t="s">
        <v>286</v>
      </c>
      <c r="R131" s="320" t="s">
        <v>286</v>
      </c>
      <c r="S131" s="320" t="s">
        <v>286</v>
      </c>
      <c r="T131" s="320" t="s">
        <v>286</v>
      </c>
      <c r="U131" s="320" t="s">
        <v>286</v>
      </c>
    </row>
    <row r="132" spans="1:21" s="301" customFormat="1" ht="31.5" x14ac:dyDescent="0.25">
      <c r="A132" s="307" t="s">
        <v>1005</v>
      </c>
      <c r="B132" s="141" t="s">
        <v>898</v>
      </c>
      <c r="C132" s="306" t="s">
        <v>749</v>
      </c>
      <c r="D132" s="320" t="s">
        <v>286</v>
      </c>
      <c r="E132" s="320" t="s">
        <v>286</v>
      </c>
      <c r="F132" s="320" t="s">
        <v>286</v>
      </c>
      <c r="G132" s="320" t="s">
        <v>286</v>
      </c>
      <c r="H132" s="320" t="s">
        <v>286</v>
      </c>
      <c r="I132" s="320" t="s">
        <v>286</v>
      </c>
      <c r="J132" s="320" t="s">
        <v>286</v>
      </c>
      <c r="K132" s="320" t="s">
        <v>286</v>
      </c>
      <c r="L132" s="320" t="s">
        <v>286</v>
      </c>
      <c r="M132" s="320" t="s">
        <v>286</v>
      </c>
      <c r="N132" s="320" t="s">
        <v>286</v>
      </c>
      <c r="O132" s="320" t="s">
        <v>286</v>
      </c>
      <c r="P132" s="320" t="s">
        <v>286</v>
      </c>
      <c r="Q132" s="320" t="s">
        <v>286</v>
      </c>
      <c r="R132" s="320" t="s">
        <v>286</v>
      </c>
      <c r="S132" s="320" t="s">
        <v>286</v>
      </c>
      <c r="T132" s="320" t="s">
        <v>286</v>
      </c>
      <c r="U132" s="320" t="s">
        <v>286</v>
      </c>
    </row>
    <row r="133" spans="1:21" s="301" customFormat="1" ht="31.5" x14ac:dyDescent="0.25">
      <c r="A133" s="307" t="s">
        <v>1006</v>
      </c>
      <c r="B133" s="141" t="s">
        <v>899</v>
      </c>
      <c r="C133" s="306" t="s">
        <v>749</v>
      </c>
      <c r="D133" s="320" t="s">
        <v>286</v>
      </c>
      <c r="E133" s="320" t="s">
        <v>286</v>
      </c>
      <c r="F133" s="320" t="s">
        <v>286</v>
      </c>
      <c r="G133" s="320" t="s">
        <v>286</v>
      </c>
      <c r="H133" s="320" t="s">
        <v>286</v>
      </c>
      <c r="I133" s="320" t="s">
        <v>286</v>
      </c>
      <c r="J133" s="320" t="s">
        <v>286</v>
      </c>
      <c r="K133" s="320" t="s">
        <v>286</v>
      </c>
      <c r="L133" s="320" t="s">
        <v>286</v>
      </c>
      <c r="M133" s="320" t="s">
        <v>286</v>
      </c>
      <c r="N133" s="320" t="s">
        <v>286</v>
      </c>
      <c r="O133" s="320" t="s">
        <v>286</v>
      </c>
      <c r="P133" s="320" t="s">
        <v>286</v>
      </c>
      <c r="Q133" s="320" t="s">
        <v>286</v>
      </c>
      <c r="R133" s="320" t="s">
        <v>286</v>
      </c>
      <c r="S133" s="320" t="s">
        <v>286</v>
      </c>
      <c r="T133" s="320" t="s">
        <v>286</v>
      </c>
      <c r="U133" s="320" t="s">
        <v>286</v>
      </c>
    </row>
    <row r="134" spans="1:21" s="301" customFormat="1" ht="31.5" x14ac:dyDescent="0.25">
      <c r="A134" s="307" t="s">
        <v>1007</v>
      </c>
      <c r="B134" s="141" t="s">
        <v>884</v>
      </c>
      <c r="C134" s="306" t="s">
        <v>749</v>
      </c>
      <c r="D134" s="320" t="s">
        <v>286</v>
      </c>
      <c r="E134" s="320" t="s">
        <v>286</v>
      </c>
      <c r="F134" s="320" t="s">
        <v>286</v>
      </c>
      <c r="G134" s="320" t="s">
        <v>286</v>
      </c>
      <c r="H134" s="320" t="s">
        <v>286</v>
      </c>
      <c r="I134" s="320" t="s">
        <v>286</v>
      </c>
      <c r="J134" s="320" t="s">
        <v>286</v>
      </c>
      <c r="K134" s="320" t="s">
        <v>286</v>
      </c>
      <c r="L134" s="320" t="s">
        <v>286</v>
      </c>
      <c r="M134" s="320" t="s">
        <v>286</v>
      </c>
      <c r="N134" s="320" t="s">
        <v>286</v>
      </c>
      <c r="O134" s="320" t="s">
        <v>286</v>
      </c>
      <c r="P134" s="320" t="s">
        <v>286</v>
      </c>
      <c r="Q134" s="320" t="s">
        <v>286</v>
      </c>
      <c r="R134" s="320" t="s">
        <v>286</v>
      </c>
      <c r="S134" s="320" t="s">
        <v>286</v>
      </c>
      <c r="T134" s="320" t="s">
        <v>286</v>
      </c>
      <c r="U134" s="320" t="s">
        <v>286</v>
      </c>
    </row>
    <row r="135" spans="1:21" s="301" customFormat="1" x14ac:dyDescent="0.25">
      <c r="A135" s="307" t="s">
        <v>807</v>
      </c>
      <c r="B135" s="285" t="s">
        <v>1054</v>
      </c>
      <c r="C135" s="306" t="s">
        <v>749</v>
      </c>
      <c r="D135" s="320" t="s">
        <v>286</v>
      </c>
      <c r="E135" s="320" t="s">
        <v>286</v>
      </c>
      <c r="F135" s="320" t="s">
        <v>286</v>
      </c>
      <c r="G135" s="320" t="s">
        <v>286</v>
      </c>
      <c r="H135" s="320" t="s">
        <v>286</v>
      </c>
      <c r="I135" s="320" t="s">
        <v>286</v>
      </c>
      <c r="J135" s="320" t="s">
        <v>286</v>
      </c>
      <c r="K135" s="320" t="s">
        <v>286</v>
      </c>
      <c r="L135" s="320" t="s">
        <v>286</v>
      </c>
      <c r="M135" s="320" t="s">
        <v>286</v>
      </c>
      <c r="N135" s="320" t="s">
        <v>286</v>
      </c>
      <c r="O135" s="320" t="s">
        <v>286</v>
      </c>
      <c r="P135" s="320" t="s">
        <v>286</v>
      </c>
      <c r="Q135" s="320" t="s">
        <v>286</v>
      </c>
      <c r="R135" s="320" t="s">
        <v>286</v>
      </c>
      <c r="S135" s="320" t="s">
        <v>286</v>
      </c>
      <c r="T135" s="320" t="s">
        <v>286</v>
      </c>
      <c r="U135" s="320" t="s">
        <v>286</v>
      </c>
    </row>
    <row r="136" spans="1:21" s="301" customFormat="1" x14ac:dyDescent="0.25">
      <c r="A136" s="307" t="s">
        <v>808</v>
      </c>
      <c r="B136" s="285" t="s">
        <v>815</v>
      </c>
      <c r="C136" s="306" t="s">
        <v>749</v>
      </c>
      <c r="D136" s="318">
        <v>0</v>
      </c>
      <c r="E136" s="318">
        <v>0</v>
      </c>
      <c r="F136" s="318">
        <v>0</v>
      </c>
      <c r="G136" s="318">
        <v>0</v>
      </c>
      <c r="H136" s="318">
        <v>17.099854461864343</v>
      </c>
      <c r="I136" s="318">
        <v>0</v>
      </c>
      <c r="J136" s="318">
        <v>0</v>
      </c>
      <c r="K136" s="318">
        <v>0</v>
      </c>
      <c r="L136" s="318">
        <v>0</v>
      </c>
      <c r="M136" s="318">
        <v>0</v>
      </c>
      <c r="N136" s="318">
        <v>0</v>
      </c>
      <c r="O136" s="318">
        <v>0</v>
      </c>
      <c r="P136" s="318">
        <v>0</v>
      </c>
      <c r="Q136" s="318">
        <v>0</v>
      </c>
      <c r="R136" s="318">
        <v>0</v>
      </c>
      <c r="S136" s="318">
        <v>0</v>
      </c>
      <c r="T136" s="318">
        <f>H136+J136+L136+N136+P136+R136</f>
        <v>17.099854461864343</v>
      </c>
      <c r="U136" s="318">
        <f>I136+J136+L136+N136+P136+R136</f>
        <v>0</v>
      </c>
    </row>
    <row r="137" spans="1:21" s="301" customFormat="1" x14ac:dyDescent="0.25">
      <c r="A137" s="307" t="s">
        <v>809</v>
      </c>
      <c r="B137" s="285" t="s">
        <v>1048</v>
      </c>
      <c r="C137" s="306" t="s">
        <v>749</v>
      </c>
      <c r="D137" s="320" t="s">
        <v>286</v>
      </c>
      <c r="E137" s="320" t="s">
        <v>286</v>
      </c>
      <c r="F137" s="320" t="s">
        <v>286</v>
      </c>
      <c r="G137" s="320" t="s">
        <v>286</v>
      </c>
      <c r="H137" s="320" t="s">
        <v>286</v>
      </c>
      <c r="I137" s="320" t="s">
        <v>286</v>
      </c>
      <c r="J137" s="320" t="s">
        <v>286</v>
      </c>
      <c r="K137" s="320" t="s">
        <v>286</v>
      </c>
      <c r="L137" s="320" t="s">
        <v>286</v>
      </c>
      <c r="M137" s="320" t="s">
        <v>286</v>
      </c>
      <c r="N137" s="320" t="s">
        <v>286</v>
      </c>
      <c r="O137" s="320" t="s">
        <v>286</v>
      </c>
      <c r="P137" s="320" t="s">
        <v>286</v>
      </c>
      <c r="Q137" s="320" t="s">
        <v>286</v>
      </c>
      <c r="R137" s="320" t="s">
        <v>286</v>
      </c>
      <c r="S137" s="320" t="s">
        <v>286</v>
      </c>
      <c r="T137" s="320" t="s">
        <v>286</v>
      </c>
      <c r="U137" s="320" t="s">
        <v>286</v>
      </c>
    </row>
    <row r="138" spans="1:21" s="301" customFormat="1" x14ac:dyDescent="0.25">
      <c r="A138" s="307" t="s">
        <v>810</v>
      </c>
      <c r="B138" s="285" t="s">
        <v>816</v>
      </c>
      <c r="C138" s="306" t="s">
        <v>749</v>
      </c>
      <c r="D138" s="318">
        <v>0</v>
      </c>
      <c r="E138" s="318">
        <v>0</v>
      </c>
      <c r="F138" s="318">
        <v>0</v>
      </c>
      <c r="G138" s="318">
        <v>0</v>
      </c>
      <c r="H138" s="318">
        <v>0</v>
      </c>
      <c r="I138" s="318">
        <v>0</v>
      </c>
      <c r="J138" s="318">
        <v>0</v>
      </c>
      <c r="K138" s="318">
        <v>0</v>
      </c>
      <c r="L138" s="318">
        <v>0</v>
      </c>
      <c r="M138" s="318">
        <v>0</v>
      </c>
      <c r="N138" s="318">
        <v>0</v>
      </c>
      <c r="O138" s="318">
        <v>0</v>
      </c>
      <c r="P138" s="318">
        <v>0</v>
      </c>
      <c r="Q138" s="318">
        <v>0</v>
      </c>
      <c r="R138" s="318">
        <v>0</v>
      </c>
      <c r="S138" s="318">
        <v>0</v>
      </c>
      <c r="T138" s="318">
        <f>H138+J138+L138+N138+P138+R138</f>
        <v>0</v>
      </c>
      <c r="U138" s="318">
        <f>I138+J138+L138+N138+P138+R138</f>
        <v>0</v>
      </c>
    </row>
    <row r="139" spans="1:21" s="301" customFormat="1" x14ac:dyDescent="0.25">
      <c r="A139" s="307" t="s">
        <v>811</v>
      </c>
      <c r="B139" s="285" t="s">
        <v>817</v>
      </c>
      <c r="C139" s="306" t="s">
        <v>749</v>
      </c>
      <c r="D139" s="320" t="s">
        <v>286</v>
      </c>
      <c r="E139" s="320" t="s">
        <v>286</v>
      </c>
      <c r="F139" s="320" t="s">
        <v>286</v>
      </c>
      <c r="G139" s="320" t="s">
        <v>286</v>
      </c>
      <c r="H139" s="320" t="s">
        <v>286</v>
      </c>
      <c r="I139" s="320" t="s">
        <v>286</v>
      </c>
      <c r="J139" s="320" t="s">
        <v>286</v>
      </c>
      <c r="K139" s="320" t="s">
        <v>286</v>
      </c>
      <c r="L139" s="320" t="s">
        <v>286</v>
      </c>
      <c r="M139" s="320" t="s">
        <v>286</v>
      </c>
      <c r="N139" s="320" t="s">
        <v>286</v>
      </c>
      <c r="O139" s="320" t="s">
        <v>286</v>
      </c>
      <c r="P139" s="320" t="s">
        <v>286</v>
      </c>
      <c r="Q139" s="320" t="s">
        <v>286</v>
      </c>
      <c r="R139" s="320" t="s">
        <v>286</v>
      </c>
      <c r="S139" s="320" t="s">
        <v>286</v>
      </c>
      <c r="T139" s="320" t="s">
        <v>286</v>
      </c>
      <c r="U139" s="320" t="s">
        <v>286</v>
      </c>
    </row>
    <row r="140" spans="1:21" s="301" customFormat="1" x14ac:dyDescent="0.25">
      <c r="A140" s="307" t="s">
        <v>812</v>
      </c>
      <c r="B140" s="285" t="s">
        <v>1055</v>
      </c>
      <c r="C140" s="306" t="s">
        <v>749</v>
      </c>
      <c r="D140" s="320" t="s">
        <v>286</v>
      </c>
      <c r="E140" s="320" t="s">
        <v>286</v>
      </c>
      <c r="F140" s="320" t="s">
        <v>286</v>
      </c>
      <c r="G140" s="320" t="s">
        <v>286</v>
      </c>
      <c r="H140" s="320" t="s">
        <v>286</v>
      </c>
      <c r="I140" s="320" t="s">
        <v>286</v>
      </c>
      <c r="J140" s="320" t="s">
        <v>286</v>
      </c>
      <c r="K140" s="320" t="s">
        <v>286</v>
      </c>
      <c r="L140" s="320" t="s">
        <v>286</v>
      </c>
      <c r="M140" s="320" t="s">
        <v>286</v>
      </c>
      <c r="N140" s="320" t="s">
        <v>286</v>
      </c>
      <c r="O140" s="320" t="s">
        <v>286</v>
      </c>
      <c r="P140" s="320" t="s">
        <v>286</v>
      </c>
      <c r="Q140" s="320" t="s">
        <v>286</v>
      </c>
      <c r="R140" s="320" t="s">
        <v>286</v>
      </c>
      <c r="S140" s="320" t="s">
        <v>286</v>
      </c>
      <c r="T140" s="320" t="s">
        <v>286</v>
      </c>
      <c r="U140" s="320" t="s">
        <v>286</v>
      </c>
    </row>
    <row r="141" spans="1:21" s="301" customFormat="1" ht="31.5" x14ac:dyDescent="0.25">
      <c r="A141" s="307" t="s">
        <v>813</v>
      </c>
      <c r="B141" s="285" t="s">
        <v>818</v>
      </c>
      <c r="C141" s="306" t="s">
        <v>749</v>
      </c>
      <c r="D141" s="320" t="s">
        <v>286</v>
      </c>
      <c r="E141" s="320" t="s">
        <v>286</v>
      </c>
      <c r="F141" s="320" t="s">
        <v>286</v>
      </c>
      <c r="G141" s="320" t="s">
        <v>286</v>
      </c>
      <c r="H141" s="320" t="s">
        <v>286</v>
      </c>
      <c r="I141" s="320" t="s">
        <v>286</v>
      </c>
      <c r="J141" s="320" t="s">
        <v>286</v>
      </c>
      <c r="K141" s="320" t="s">
        <v>286</v>
      </c>
      <c r="L141" s="320" t="s">
        <v>286</v>
      </c>
      <c r="M141" s="320" t="s">
        <v>286</v>
      </c>
      <c r="N141" s="320" t="s">
        <v>286</v>
      </c>
      <c r="O141" s="320" t="s">
        <v>286</v>
      </c>
      <c r="P141" s="320" t="s">
        <v>286</v>
      </c>
      <c r="Q141" s="320" t="s">
        <v>286</v>
      </c>
      <c r="R141" s="320" t="s">
        <v>286</v>
      </c>
      <c r="S141" s="320" t="s">
        <v>286</v>
      </c>
      <c r="T141" s="320" t="s">
        <v>286</v>
      </c>
      <c r="U141" s="320" t="s">
        <v>286</v>
      </c>
    </row>
    <row r="142" spans="1:21" s="301" customFormat="1" x14ac:dyDescent="0.25">
      <c r="A142" s="307" t="s">
        <v>984</v>
      </c>
      <c r="B142" s="284" t="s">
        <v>819</v>
      </c>
      <c r="C142" s="306" t="s">
        <v>749</v>
      </c>
      <c r="D142" s="320" t="s">
        <v>286</v>
      </c>
      <c r="E142" s="320" t="s">
        <v>286</v>
      </c>
      <c r="F142" s="320" t="s">
        <v>286</v>
      </c>
      <c r="G142" s="320" t="s">
        <v>286</v>
      </c>
      <c r="H142" s="320" t="s">
        <v>286</v>
      </c>
      <c r="I142" s="320" t="s">
        <v>286</v>
      </c>
      <c r="J142" s="320" t="s">
        <v>286</v>
      </c>
      <c r="K142" s="320" t="s">
        <v>286</v>
      </c>
      <c r="L142" s="320" t="s">
        <v>286</v>
      </c>
      <c r="M142" s="320" t="s">
        <v>286</v>
      </c>
      <c r="N142" s="320" t="s">
        <v>286</v>
      </c>
      <c r="O142" s="320" t="s">
        <v>286</v>
      </c>
      <c r="P142" s="320" t="s">
        <v>286</v>
      </c>
      <c r="Q142" s="320" t="s">
        <v>286</v>
      </c>
      <c r="R142" s="320" t="s">
        <v>286</v>
      </c>
      <c r="S142" s="320" t="s">
        <v>286</v>
      </c>
      <c r="T142" s="320" t="s">
        <v>286</v>
      </c>
      <c r="U142" s="320" t="s">
        <v>286</v>
      </c>
    </row>
    <row r="143" spans="1:21" s="301" customFormat="1" x14ac:dyDescent="0.25">
      <c r="A143" s="307" t="s">
        <v>985</v>
      </c>
      <c r="B143" s="284" t="s">
        <v>631</v>
      </c>
      <c r="C143" s="306" t="s">
        <v>749</v>
      </c>
      <c r="D143" s="320" t="s">
        <v>286</v>
      </c>
      <c r="E143" s="320" t="s">
        <v>286</v>
      </c>
      <c r="F143" s="320" t="s">
        <v>286</v>
      </c>
      <c r="G143" s="320" t="s">
        <v>286</v>
      </c>
      <c r="H143" s="320" t="s">
        <v>286</v>
      </c>
      <c r="I143" s="320" t="s">
        <v>286</v>
      </c>
      <c r="J143" s="320" t="s">
        <v>286</v>
      </c>
      <c r="K143" s="320" t="s">
        <v>286</v>
      </c>
      <c r="L143" s="320" t="s">
        <v>286</v>
      </c>
      <c r="M143" s="320" t="s">
        <v>286</v>
      </c>
      <c r="N143" s="320" t="s">
        <v>286</v>
      </c>
      <c r="O143" s="320" t="s">
        <v>286</v>
      </c>
      <c r="P143" s="320" t="s">
        <v>286</v>
      </c>
      <c r="Q143" s="320" t="s">
        <v>286</v>
      </c>
      <c r="R143" s="320" t="s">
        <v>286</v>
      </c>
      <c r="S143" s="320" t="s">
        <v>286</v>
      </c>
      <c r="T143" s="320" t="s">
        <v>286</v>
      </c>
      <c r="U143" s="320" t="s">
        <v>286</v>
      </c>
    </row>
    <row r="144" spans="1:21" s="301" customFormat="1" x14ac:dyDescent="0.25">
      <c r="A144" s="307" t="s">
        <v>814</v>
      </c>
      <c r="B144" s="285" t="s">
        <v>820</v>
      </c>
      <c r="C144" s="306" t="s">
        <v>749</v>
      </c>
      <c r="D144" s="318">
        <v>0</v>
      </c>
      <c r="E144" s="318">
        <v>0</v>
      </c>
      <c r="F144" s="318">
        <v>0</v>
      </c>
      <c r="G144" s="318">
        <v>0</v>
      </c>
      <c r="H144" s="318">
        <v>0</v>
      </c>
      <c r="I144" s="318">
        <v>0</v>
      </c>
      <c r="J144" s="318">
        <v>0</v>
      </c>
      <c r="K144" s="318">
        <v>0</v>
      </c>
      <c r="L144" s="318">
        <v>0</v>
      </c>
      <c r="M144" s="318">
        <v>0</v>
      </c>
      <c r="N144" s="318">
        <v>0</v>
      </c>
      <c r="O144" s="318">
        <v>0</v>
      </c>
      <c r="P144" s="318">
        <v>0</v>
      </c>
      <c r="Q144" s="318">
        <v>0</v>
      </c>
      <c r="R144" s="318">
        <v>0</v>
      </c>
      <c r="S144" s="318">
        <v>0</v>
      </c>
      <c r="T144" s="318">
        <f>H144+J144+L144+N144+P144+R144</f>
        <v>0</v>
      </c>
      <c r="U144" s="318">
        <f>I144+J144+L144+N144+P144+R144</f>
        <v>0</v>
      </c>
    </row>
    <row r="145" spans="1:21" s="301" customFormat="1" x14ac:dyDescent="0.25">
      <c r="A145" s="307" t="s">
        <v>31</v>
      </c>
      <c r="B145" s="298" t="s">
        <v>1061</v>
      </c>
      <c r="C145" s="306" t="s">
        <v>749</v>
      </c>
      <c r="D145" s="318">
        <f t="shared" ref="D145:E145" si="77">D115-D130</f>
        <v>-123.01997594499997</v>
      </c>
      <c r="E145" s="318">
        <f t="shared" si="77"/>
        <v>-140.16405166808008</v>
      </c>
      <c r="F145" s="318">
        <f>F115-F130</f>
        <v>-7.1054273576010019E-15</v>
      </c>
      <c r="G145" s="318">
        <f t="shared" ref="G145:S145" si="78">G115-G130</f>
        <v>-77.339834359999941</v>
      </c>
      <c r="H145" s="318">
        <v>0</v>
      </c>
      <c r="I145" s="318">
        <v>0</v>
      </c>
      <c r="J145" s="318">
        <f t="shared" si="78"/>
        <v>-3.5260683262094972E-13</v>
      </c>
      <c r="K145" s="318">
        <f t="shared" si="78"/>
        <v>0</v>
      </c>
      <c r="L145" s="318">
        <f t="shared" si="78"/>
        <v>-3.3928415632544784E-13</v>
      </c>
      <c r="M145" s="318">
        <f t="shared" si="78"/>
        <v>0</v>
      </c>
      <c r="N145" s="318">
        <f t="shared" si="78"/>
        <v>-3.943512183468556E-13</v>
      </c>
      <c r="O145" s="318">
        <f t="shared" si="78"/>
        <v>0</v>
      </c>
      <c r="P145" s="318">
        <f t="shared" si="78"/>
        <v>-3.9257486150745535E-13</v>
      </c>
      <c r="Q145" s="318">
        <f t="shared" si="78"/>
        <v>0</v>
      </c>
      <c r="R145" s="318">
        <f t="shared" si="78"/>
        <v>-4.1744385725905886E-13</v>
      </c>
      <c r="S145" s="318">
        <f t="shared" si="78"/>
        <v>0</v>
      </c>
      <c r="T145" s="318">
        <f>H145+J145+L145+N145+P145+R145</f>
        <v>-1.8962609260597674E-12</v>
      </c>
      <c r="U145" s="318">
        <f>I145+J145+L145+N145+P145+R145</f>
        <v>-1.8962609260597674E-12</v>
      </c>
    </row>
    <row r="146" spans="1:21" s="301" customFormat="1" x14ac:dyDescent="0.25">
      <c r="A146" s="307" t="s">
        <v>47</v>
      </c>
      <c r="B146" s="282" t="s">
        <v>1008</v>
      </c>
      <c r="C146" s="306" t="s">
        <v>749</v>
      </c>
      <c r="D146" s="320" t="s">
        <v>286</v>
      </c>
      <c r="E146" s="320" t="s">
        <v>286</v>
      </c>
      <c r="F146" s="320" t="s">
        <v>286</v>
      </c>
      <c r="G146" s="320" t="s">
        <v>286</v>
      </c>
      <c r="H146" s="320" t="s">
        <v>286</v>
      </c>
      <c r="I146" s="320" t="s">
        <v>286</v>
      </c>
      <c r="J146" s="320" t="s">
        <v>286</v>
      </c>
      <c r="K146" s="320" t="s">
        <v>286</v>
      </c>
      <c r="L146" s="320" t="s">
        <v>286</v>
      </c>
      <c r="M146" s="320" t="s">
        <v>286</v>
      </c>
      <c r="N146" s="320" t="s">
        <v>286</v>
      </c>
      <c r="O146" s="320" t="s">
        <v>286</v>
      </c>
      <c r="P146" s="320" t="s">
        <v>286</v>
      </c>
      <c r="Q146" s="320" t="s">
        <v>286</v>
      </c>
      <c r="R146" s="320" t="s">
        <v>286</v>
      </c>
      <c r="S146" s="320" t="s">
        <v>286</v>
      </c>
      <c r="T146" s="320" t="s">
        <v>286</v>
      </c>
      <c r="U146" s="320" t="s">
        <v>286</v>
      </c>
    </row>
    <row r="147" spans="1:21" s="301" customFormat="1" ht="31.5" x14ac:dyDescent="0.25">
      <c r="A147" s="307" t="s">
        <v>900</v>
      </c>
      <c r="B147" s="141" t="s">
        <v>898</v>
      </c>
      <c r="C147" s="306" t="s">
        <v>749</v>
      </c>
      <c r="D147" s="320" t="s">
        <v>286</v>
      </c>
      <c r="E147" s="320" t="s">
        <v>286</v>
      </c>
      <c r="F147" s="320" t="s">
        <v>286</v>
      </c>
      <c r="G147" s="320" t="s">
        <v>286</v>
      </c>
      <c r="H147" s="320" t="s">
        <v>286</v>
      </c>
      <c r="I147" s="320" t="s">
        <v>286</v>
      </c>
      <c r="J147" s="320" t="s">
        <v>286</v>
      </c>
      <c r="K147" s="320" t="s">
        <v>286</v>
      </c>
      <c r="L147" s="320" t="s">
        <v>286</v>
      </c>
      <c r="M147" s="320" t="s">
        <v>286</v>
      </c>
      <c r="N147" s="320" t="s">
        <v>286</v>
      </c>
      <c r="O147" s="320" t="s">
        <v>286</v>
      </c>
      <c r="P147" s="320" t="s">
        <v>286</v>
      </c>
      <c r="Q147" s="320" t="s">
        <v>286</v>
      </c>
      <c r="R147" s="320" t="s">
        <v>286</v>
      </c>
      <c r="S147" s="320" t="s">
        <v>286</v>
      </c>
      <c r="T147" s="320" t="s">
        <v>286</v>
      </c>
      <c r="U147" s="320" t="s">
        <v>286</v>
      </c>
    </row>
    <row r="148" spans="1:21" s="301" customFormat="1" ht="31.5" x14ac:dyDescent="0.25">
      <c r="A148" s="307" t="s">
        <v>901</v>
      </c>
      <c r="B148" s="141" t="s">
        <v>899</v>
      </c>
      <c r="C148" s="306" t="s">
        <v>749</v>
      </c>
      <c r="D148" s="320" t="s">
        <v>286</v>
      </c>
      <c r="E148" s="320" t="s">
        <v>286</v>
      </c>
      <c r="F148" s="320" t="s">
        <v>286</v>
      </c>
      <c r="G148" s="320" t="s">
        <v>286</v>
      </c>
      <c r="H148" s="320" t="s">
        <v>286</v>
      </c>
      <c r="I148" s="320" t="s">
        <v>286</v>
      </c>
      <c r="J148" s="320" t="s">
        <v>286</v>
      </c>
      <c r="K148" s="320" t="s">
        <v>286</v>
      </c>
      <c r="L148" s="320" t="s">
        <v>286</v>
      </c>
      <c r="M148" s="320" t="s">
        <v>286</v>
      </c>
      <c r="N148" s="320" t="s">
        <v>286</v>
      </c>
      <c r="O148" s="320" t="s">
        <v>286</v>
      </c>
      <c r="P148" s="320" t="s">
        <v>286</v>
      </c>
      <c r="Q148" s="320" t="s">
        <v>286</v>
      </c>
      <c r="R148" s="320" t="s">
        <v>286</v>
      </c>
      <c r="S148" s="320" t="s">
        <v>286</v>
      </c>
      <c r="T148" s="320" t="s">
        <v>286</v>
      </c>
      <c r="U148" s="320" t="s">
        <v>286</v>
      </c>
    </row>
    <row r="149" spans="1:21" s="301" customFormat="1" ht="31.5" x14ac:dyDescent="0.25">
      <c r="A149" s="307" t="s">
        <v>986</v>
      </c>
      <c r="B149" s="141" t="s">
        <v>884</v>
      </c>
      <c r="C149" s="306" t="s">
        <v>749</v>
      </c>
      <c r="D149" s="320" t="s">
        <v>286</v>
      </c>
      <c r="E149" s="320" t="s">
        <v>286</v>
      </c>
      <c r="F149" s="320" t="s">
        <v>286</v>
      </c>
      <c r="G149" s="320" t="s">
        <v>286</v>
      </c>
      <c r="H149" s="320" t="s">
        <v>286</v>
      </c>
      <c r="I149" s="320" t="s">
        <v>286</v>
      </c>
      <c r="J149" s="320" t="s">
        <v>286</v>
      </c>
      <c r="K149" s="320" t="s">
        <v>286</v>
      </c>
      <c r="L149" s="320" t="s">
        <v>286</v>
      </c>
      <c r="M149" s="320" t="s">
        <v>286</v>
      </c>
      <c r="N149" s="320" t="s">
        <v>286</v>
      </c>
      <c r="O149" s="320" t="s">
        <v>286</v>
      </c>
      <c r="P149" s="320" t="s">
        <v>286</v>
      </c>
      <c r="Q149" s="320" t="s">
        <v>286</v>
      </c>
      <c r="R149" s="320" t="s">
        <v>286</v>
      </c>
      <c r="S149" s="320" t="s">
        <v>286</v>
      </c>
      <c r="T149" s="320" t="s">
        <v>286</v>
      </c>
      <c r="U149" s="320" t="s">
        <v>286</v>
      </c>
    </row>
    <row r="150" spans="1:21" s="301" customFormat="1" x14ac:dyDescent="0.25">
      <c r="A150" s="307" t="s">
        <v>48</v>
      </c>
      <c r="B150" s="282" t="s">
        <v>1045</v>
      </c>
      <c r="C150" s="306" t="s">
        <v>749</v>
      </c>
      <c r="D150" s="320" t="s">
        <v>286</v>
      </c>
      <c r="E150" s="320" t="s">
        <v>286</v>
      </c>
      <c r="F150" s="320" t="s">
        <v>286</v>
      </c>
      <c r="G150" s="320" t="s">
        <v>286</v>
      </c>
      <c r="H150" s="320" t="s">
        <v>286</v>
      </c>
      <c r="I150" s="320" t="s">
        <v>286</v>
      </c>
      <c r="J150" s="320" t="s">
        <v>286</v>
      </c>
      <c r="K150" s="320" t="s">
        <v>286</v>
      </c>
      <c r="L150" s="320" t="s">
        <v>286</v>
      </c>
      <c r="M150" s="320" t="s">
        <v>286</v>
      </c>
      <c r="N150" s="320" t="s">
        <v>286</v>
      </c>
      <c r="O150" s="320" t="s">
        <v>286</v>
      </c>
      <c r="P150" s="320" t="s">
        <v>286</v>
      </c>
      <c r="Q150" s="320" t="s">
        <v>286</v>
      </c>
      <c r="R150" s="320" t="s">
        <v>286</v>
      </c>
      <c r="S150" s="320" t="s">
        <v>286</v>
      </c>
      <c r="T150" s="320" t="s">
        <v>286</v>
      </c>
      <c r="U150" s="320" t="s">
        <v>286</v>
      </c>
    </row>
    <row r="151" spans="1:21" s="301" customFormat="1" x14ac:dyDescent="0.25">
      <c r="A151" s="307" t="s">
        <v>764</v>
      </c>
      <c r="B151" s="282" t="s">
        <v>938</v>
      </c>
      <c r="C151" s="306" t="s">
        <v>749</v>
      </c>
      <c r="D151" s="322">
        <f>D121-D136</f>
        <v>-115.664647755</v>
      </c>
      <c r="E151" s="318">
        <v>-126.97069328308008</v>
      </c>
      <c r="F151" s="318">
        <f>F121-F136</f>
        <v>-7.1054273576010019E-15</v>
      </c>
      <c r="G151" s="318">
        <f>G121-G136</f>
        <v>-91.827884593333295</v>
      </c>
      <c r="H151" s="318">
        <v>0</v>
      </c>
      <c r="I151" s="318">
        <v>0</v>
      </c>
      <c r="J151" s="318">
        <f t="shared" ref="J151:S151" si="79">J121-J136</f>
        <v>-3.5260683262094972E-13</v>
      </c>
      <c r="K151" s="318">
        <f t="shared" si="79"/>
        <v>0</v>
      </c>
      <c r="L151" s="318">
        <f t="shared" si="79"/>
        <v>-3.3928415632544784E-13</v>
      </c>
      <c r="M151" s="318">
        <f t="shared" si="79"/>
        <v>0</v>
      </c>
      <c r="N151" s="318">
        <f t="shared" si="79"/>
        <v>-3.943512183468556E-13</v>
      </c>
      <c r="O151" s="318">
        <f t="shared" si="79"/>
        <v>0</v>
      </c>
      <c r="P151" s="318">
        <f t="shared" si="79"/>
        <v>-3.9257486150745535E-13</v>
      </c>
      <c r="Q151" s="318">
        <f t="shared" si="79"/>
        <v>0</v>
      </c>
      <c r="R151" s="318">
        <f t="shared" si="79"/>
        <v>-4.1744385725905886E-13</v>
      </c>
      <c r="S151" s="318">
        <f t="shared" si="79"/>
        <v>0</v>
      </c>
      <c r="T151" s="318">
        <f>H151+J151+L151+N151+P151+R151</f>
        <v>-1.8962609260597674E-12</v>
      </c>
      <c r="U151" s="318">
        <f>I151+J151+L151+N151+P151+R151</f>
        <v>-1.8962609260597674E-12</v>
      </c>
    </row>
    <row r="152" spans="1:21" s="301" customFormat="1" x14ac:dyDescent="0.25">
      <c r="A152" s="307" t="s">
        <v>765</v>
      </c>
      <c r="B152" s="282" t="s">
        <v>1046</v>
      </c>
      <c r="C152" s="306" t="s">
        <v>749</v>
      </c>
      <c r="D152" s="320" t="s">
        <v>286</v>
      </c>
      <c r="E152" s="320" t="s">
        <v>286</v>
      </c>
      <c r="F152" s="320" t="s">
        <v>286</v>
      </c>
      <c r="G152" s="318">
        <v>0</v>
      </c>
      <c r="H152" s="320" t="s">
        <v>286</v>
      </c>
      <c r="I152" s="320" t="s">
        <v>286</v>
      </c>
      <c r="J152" s="320" t="s">
        <v>286</v>
      </c>
      <c r="K152" s="320" t="s">
        <v>286</v>
      </c>
      <c r="L152" s="320" t="s">
        <v>286</v>
      </c>
      <c r="M152" s="320" t="s">
        <v>286</v>
      </c>
      <c r="N152" s="320" t="s">
        <v>286</v>
      </c>
      <c r="O152" s="320" t="s">
        <v>286</v>
      </c>
      <c r="P152" s="320" t="s">
        <v>286</v>
      </c>
      <c r="Q152" s="320" t="s">
        <v>286</v>
      </c>
      <c r="R152" s="320" t="s">
        <v>286</v>
      </c>
      <c r="S152" s="320" t="s">
        <v>286</v>
      </c>
      <c r="T152" s="320" t="s">
        <v>286</v>
      </c>
      <c r="U152" s="320" t="s">
        <v>286</v>
      </c>
    </row>
    <row r="153" spans="1:21" s="301" customFormat="1" x14ac:dyDescent="0.25">
      <c r="A153" s="307" t="s">
        <v>766</v>
      </c>
      <c r="B153" s="283" t="s">
        <v>939</v>
      </c>
      <c r="C153" s="306" t="s">
        <v>749</v>
      </c>
      <c r="D153" s="318">
        <v>0</v>
      </c>
      <c r="E153" s="318">
        <v>0</v>
      </c>
      <c r="F153" s="318">
        <f t="shared" ref="F153" si="80">F123-F138</f>
        <v>0</v>
      </c>
      <c r="G153" s="318">
        <f>G123-G138</f>
        <v>0</v>
      </c>
      <c r="H153" s="318">
        <f t="shared" ref="H153:S153" si="81">H123-H138</f>
        <v>0</v>
      </c>
      <c r="I153" s="318">
        <f t="shared" si="81"/>
        <v>0</v>
      </c>
      <c r="J153" s="318">
        <f t="shared" si="81"/>
        <v>0</v>
      </c>
      <c r="K153" s="318">
        <f t="shared" si="81"/>
        <v>0</v>
      </c>
      <c r="L153" s="318">
        <f t="shared" si="81"/>
        <v>0</v>
      </c>
      <c r="M153" s="318">
        <f t="shared" si="81"/>
        <v>0</v>
      </c>
      <c r="N153" s="318">
        <f t="shared" si="81"/>
        <v>0</v>
      </c>
      <c r="O153" s="318">
        <f t="shared" si="81"/>
        <v>0</v>
      </c>
      <c r="P153" s="318">
        <f t="shared" si="81"/>
        <v>0</v>
      </c>
      <c r="Q153" s="318">
        <f t="shared" si="81"/>
        <v>0</v>
      </c>
      <c r="R153" s="318">
        <f t="shared" si="81"/>
        <v>0</v>
      </c>
      <c r="S153" s="318">
        <f t="shared" si="81"/>
        <v>0</v>
      </c>
      <c r="T153" s="318">
        <f>H153+J153+L153+N153+P153+R153</f>
        <v>0</v>
      </c>
      <c r="U153" s="318">
        <f>I153+J153+L153+N153+P153+R153</f>
        <v>0</v>
      </c>
    </row>
    <row r="154" spans="1:21" s="301" customFormat="1" x14ac:dyDescent="0.25">
      <c r="A154" s="307" t="s">
        <v>767</v>
      </c>
      <c r="B154" s="282" t="s">
        <v>940</v>
      </c>
      <c r="C154" s="306" t="s">
        <v>749</v>
      </c>
      <c r="D154" s="320" t="s">
        <v>286</v>
      </c>
      <c r="E154" s="320" t="s">
        <v>286</v>
      </c>
      <c r="F154" s="320" t="s">
        <v>286</v>
      </c>
      <c r="G154" s="320" t="s">
        <v>286</v>
      </c>
      <c r="H154" s="320" t="s">
        <v>286</v>
      </c>
      <c r="I154" s="320" t="s">
        <v>286</v>
      </c>
      <c r="J154" s="320" t="s">
        <v>286</v>
      </c>
      <c r="K154" s="320" t="s">
        <v>286</v>
      </c>
      <c r="L154" s="320" t="s">
        <v>286</v>
      </c>
      <c r="M154" s="320" t="s">
        <v>286</v>
      </c>
      <c r="N154" s="320" t="s">
        <v>286</v>
      </c>
      <c r="O154" s="320" t="s">
        <v>286</v>
      </c>
      <c r="P154" s="320" t="s">
        <v>286</v>
      </c>
      <c r="Q154" s="320" t="s">
        <v>286</v>
      </c>
      <c r="R154" s="320" t="s">
        <v>286</v>
      </c>
      <c r="S154" s="320" t="s">
        <v>286</v>
      </c>
      <c r="T154" s="320" t="s">
        <v>286</v>
      </c>
      <c r="U154" s="320" t="s">
        <v>286</v>
      </c>
    </row>
    <row r="155" spans="1:21" s="301" customFormat="1" x14ac:dyDescent="0.25">
      <c r="A155" s="307" t="s">
        <v>768</v>
      </c>
      <c r="B155" s="282" t="s">
        <v>1053</v>
      </c>
      <c r="C155" s="306" t="s">
        <v>749</v>
      </c>
      <c r="D155" s="320" t="s">
        <v>286</v>
      </c>
      <c r="E155" s="320" t="s">
        <v>286</v>
      </c>
      <c r="F155" s="320" t="s">
        <v>286</v>
      </c>
      <c r="G155" s="320" t="s">
        <v>286</v>
      </c>
      <c r="H155" s="320" t="s">
        <v>286</v>
      </c>
      <c r="I155" s="320" t="s">
        <v>286</v>
      </c>
      <c r="J155" s="320" t="s">
        <v>286</v>
      </c>
      <c r="K155" s="320" t="s">
        <v>286</v>
      </c>
      <c r="L155" s="320" t="s">
        <v>286</v>
      </c>
      <c r="M155" s="320" t="s">
        <v>286</v>
      </c>
      <c r="N155" s="320" t="s">
        <v>286</v>
      </c>
      <c r="O155" s="320" t="s">
        <v>286</v>
      </c>
      <c r="P155" s="320" t="s">
        <v>286</v>
      </c>
      <c r="Q155" s="320" t="s">
        <v>286</v>
      </c>
      <c r="R155" s="320" t="s">
        <v>286</v>
      </c>
      <c r="S155" s="320" t="s">
        <v>286</v>
      </c>
      <c r="T155" s="320" t="s">
        <v>286</v>
      </c>
      <c r="U155" s="320" t="s">
        <v>286</v>
      </c>
    </row>
    <row r="156" spans="1:21" s="301" customFormat="1" ht="31.5" x14ac:dyDescent="0.25">
      <c r="A156" s="307" t="s">
        <v>769</v>
      </c>
      <c r="B156" s="283" t="s">
        <v>818</v>
      </c>
      <c r="C156" s="306" t="s">
        <v>749</v>
      </c>
      <c r="D156" s="320" t="s">
        <v>286</v>
      </c>
      <c r="E156" s="320" t="s">
        <v>286</v>
      </c>
      <c r="F156" s="320" t="s">
        <v>286</v>
      </c>
      <c r="G156" s="320" t="s">
        <v>286</v>
      </c>
      <c r="H156" s="320" t="s">
        <v>286</v>
      </c>
      <c r="I156" s="320" t="s">
        <v>286</v>
      </c>
      <c r="J156" s="320" t="s">
        <v>286</v>
      </c>
      <c r="K156" s="320" t="s">
        <v>286</v>
      </c>
      <c r="L156" s="320" t="s">
        <v>286</v>
      </c>
      <c r="M156" s="320" t="s">
        <v>286</v>
      </c>
      <c r="N156" s="320" t="s">
        <v>286</v>
      </c>
      <c r="O156" s="320" t="s">
        <v>286</v>
      </c>
      <c r="P156" s="320" t="s">
        <v>286</v>
      </c>
      <c r="Q156" s="320" t="s">
        <v>286</v>
      </c>
      <c r="R156" s="320" t="s">
        <v>286</v>
      </c>
      <c r="S156" s="320" t="s">
        <v>286</v>
      </c>
      <c r="T156" s="320" t="s">
        <v>286</v>
      </c>
      <c r="U156" s="320" t="s">
        <v>286</v>
      </c>
    </row>
    <row r="157" spans="1:21" s="301" customFormat="1" x14ac:dyDescent="0.25">
      <c r="A157" s="307" t="s">
        <v>987</v>
      </c>
      <c r="B157" s="284" t="s">
        <v>643</v>
      </c>
      <c r="C157" s="306" t="s">
        <v>749</v>
      </c>
      <c r="D157" s="320" t="s">
        <v>286</v>
      </c>
      <c r="E157" s="320" t="s">
        <v>286</v>
      </c>
      <c r="F157" s="320" t="s">
        <v>286</v>
      </c>
      <c r="G157" s="320" t="s">
        <v>286</v>
      </c>
      <c r="H157" s="320" t="s">
        <v>286</v>
      </c>
      <c r="I157" s="320" t="s">
        <v>286</v>
      </c>
      <c r="J157" s="320" t="s">
        <v>286</v>
      </c>
      <c r="K157" s="320" t="s">
        <v>286</v>
      </c>
      <c r="L157" s="320" t="s">
        <v>286</v>
      </c>
      <c r="M157" s="320" t="s">
        <v>286</v>
      </c>
      <c r="N157" s="320" t="s">
        <v>286</v>
      </c>
      <c r="O157" s="320" t="s">
        <v>286</v>
      </c>
      <c r="P157" s="320" t="s">
        <v>286</v>
      </c>
      <c r="Q157" s="320" t="s">
        <v>286</v>
      </c>
      <c r="R157" s="320" t="s">
        <v>286</v>
      </c>
      <c r="S157" s="320" t="s">
        <v>286</v>
      </c>
      <c r="T157" s="320" t="s">
        <v>286</v>
      </c>
      <c r="U157" s="320" t="s">
        <v>286</v>
      </c>
    </row>
    <row r="158" spans="1:21" s="301" customFormat="1" x14ac:dyDescent="0.25">
      <c r="A158" s="307" t="s">
        <v>988</v>
      </c>
      <c r="B158" s="284" t="s">
        <v>631</v>
      </c>
      <c r="C158" s="306" t="s">
        <v>749</v>
      </c>
      <c r="D158" s="320" t="s">
        <v>286</v>
      </c>
      <c r="E158" s="320" t="s">
        <v>286</v>
      </c>
      <c r="F158" s="320" t="s">
        <v>286</v>
      </c>
      <c r="G158" s="320" t="s">
        <v>286</v>
      </c>
      <c r="H158" s="320" t="s">
        <v>286</v>
      </c>
      <c r="I158" s="320" t="s">
        <v>286</v>
      </c>
      <c r="J158" s="320" t="s">
        <v>286</v>
      </c>
      <c r="K158" s="320" t="s">
        <v>286</v>
      </c>
      <c r="L158" s="320" t="s">
        <v>286</v>
      </c>
      <c r="M158" s="320" t="s">
        <v>286</v>
      </c>
      <c r="N158" s="320" t="s">
        <v>286</v>
      </c>
      <c r="O158" s="320" t="s">
        <v>286</v>
      </c>
      <c r="P158" s="320" t="s">
        <v>286</v>
      </c>
      <c r="Q158" s="320" t="s">
        <v>286</v>
      </c>
      <c r="R158" s="320" t="s">
        <v>286</v>
      </c>
      <c r="S158" s="320" t="s">
        <v>286</v>
      </c>
      <c r="T158" s="320" t="s">
        <v>286</v>
      </c>
      <c r="U158" s="320" t="s">
        <v>286</v>
      </c>
    </row>
    <row r="159" spans="1:21" s="301" customFormat="1" x14ac:dyDescent="0.25">
      <c r="A159" s="307" t="s">
        <v>770</v>
      </c>
      <c r="B159" s="282" t="s">
        <v>941</v>
      </c>
      <c r="C159" s="306" t="s">
        <v>749</v>
      </c>
      <c r="D159" s="318">
        <v>0</v>
      </c>
      <c r="E159" s="318">
        <v>0</v>
      </c>
      <c r="F159" s="318">
        <f>F129-F144</f>
        <v>0</v>
      </c>
      <c r="G159" s="318">
        <f>G129-G144</f>
        <v>0</v>
      </c>
      <c r="H159" s="318">
        <f t="shared" ref="H159:S159" si="82">H129-H144</f>
        <v>0</v>
      </c>
      <c r="I159" s="318">
        <f t="shared" si="82"/>
        <v>0</v>
      </c>
      <c r="J159" s="318">
        <f t="shared" si="82"/>
        <v>0</v>
      </c>
      <c r="K159" s="318">
        <f t="shared" si="82"/>
        <v>0</v>
      </c>
      <c r="L159" s="318">
        <f t="shared" si="82"/>
        <v>0</v>
      </c>
      <c r="M159" s="318">
        <f t="shared" si="82"/>
        <v>0</v>
      </c>
      <c r="N159" s="318">
        <f t="shared" si="82"/>
        <v>0</v>
      </c>
      <c r="O159" s="318">
        <f t="shared" si="82"/>
        <v>0</v>
      </c>
      <c r="P159" s="318">
        <f t="shared" si="82"/>
        <v>0</v>
      </c>
      <c r="Q159" s="318">
        <f t="shared" si="82"/>
        <v>0</v>
      </c>
      <c r="R159" s="318">
        <f t="shared" si="82"/>
        <v>0</v>
      </c>
      <c r="S159" s="318">
        <f t="shared" si="82"/>
        <v>0</v>
      </c>
      <c r="T159" s="318">
        <f t="shared" ref="T159:T160" si="83">H159+J159+L159+N159+P159+R159</f>
        <v>0</v>
      </c>
      <c r="U159" s="318">
        <f t="shared" ref="U159:U160" si="84">I159+J159+L159+N159+P159+R159</f>
        <v>0</v>
      </c>
    </row>
    <row r="160" spans="1:21" s="301" customFormat="1" x14ac:dyDescent="0.25">
      <c r="A160" s="307" t="s">
        <v>32</v>
      </c>
      <c r="B160" s="298" t="s">
        <v>11</v>
      </c>
      <c r="C160" s="306" t="s">
        <v>749</v>
      </c>
      <c r="D160" s="318">
        <f t="shared" ref="D160:E160" si="85">D164</f>
        <v>-123.01997594499997</v>
      </c>
      <c r="E160" s="318">
        <f t="shared" si="85"/>
        <v>-140.16405166808008</v>
      </c>
      <c r="F160" s="318">
        <f>F164</f>
        <v>-7.1054273576010019E-15</v>
      </c>
      <c r="G160" s="318">
        <f t="shared" ref="G160:S160" si="86">G164</f>
        <v>-77.339834359999941</v>
      </c>
      <c r="H160" s="318">
        <f t="shared" si="86"/>
        <v>0</v>
      </c>
      <c r="I160" s="318">
        <f t="shared" si="86"/>
        <v>0</v>
      </c>
      <c r="J160" s="318">
        <f t="shared" si="86"/>
        <v>-3.5260683262094972E-13</v>
      </c>
      <c r="K160" s="318">
        <f t="shared" si="86"/>
        <v>0</v>
      </c>
      <c r="L160" s="318">
        <f t="shared" si="86"/>
        <v>-3.3928415632544784E-13</v>
      </c>
      <c r="M160" s="318">
        <f t="shared" si="86"/>
        <v>0</v>
      </c>
      <c r="N160" s="318">
        <f t="shared" si="86"/>
        <v>-3.943512183468556E-13</v>
      </c>
      <c r="O160" s="318">
        <f t="shared" si="86"/>
        <v>0</v>
      </c>
      <c r="P160" s="318">
        <f t="shared" si="86"/>
        <v>-3.9257486150745535E-13</v>
      </c>
      <c r="Q160" s="318">
        <f t="shared" si="86"/>
        <v>0</v>
      </c>
      <c r="R160" s="318">
        <f t="shared" si="86"/>
        <v>-4.1744385725905886E-13</v>
      </c>
      <c r="S160" s="318">
        <f t="shared" si="86"/>
        <v>0</v>
      </c>
      <c r="T160" s="318">
        <f t="shared" si="83"/>
        <v>-1.8962609260597674E-12</v>
      </c>
      <c r="U160" s="318">
        <f t="shared" si="84"/>
        <v>-1.8962609260597674E-12</v>
      </c>
    </row>
    <row r="161" spans="1:21" s="301" customFormat="1" x14ac:dyDescent="0.25">
      <c r="A161" s="307" t="s">
        <v>50</v>
      </c>
      <c r="B161" s="285" t="s">
        <v>822</v>
      </c>
      <c r="C161" s="306" t="s">
        <v>749</v>
      </c>
      <c r="D161" s="320" t="s">
        <v>286</v>
      </c>
      <c r="E161" s="320" t="s">
        <v>286</v>
      </c>
      <c r="F161" s="320" t="s">
        <v>286</v>
      </c>
      <c r="G161" s="320" t="s">
        <v>286</v>
      </c>
      <c r="H161" s="320" t="s">
        <v>286</v>
      </c>
      <c r="I161" s="320" t="s">
        <v>286</v>
      </c>
      <c r="J161" s="320" t="s">
        <v>286</v>
      </c>
      <c r="K161" s="320" t="s">
        <v>286</v>
      </c>
      <c r="L161" s="320" t="s">
        <v>286</v>
      </c>
      <c r="M161" s="320" t="s">
        <v>286</v>
      </c>
      <c r="N161" s="320" t="s">
        <v>286</v>
      </c>
      <c r="O161" s="320" t="s">
        <v>286</v>
      </c>
      <c r="P161" s="320" t="s">
        <v>286</v>
      </c>
      <c r="Q161" s="320" t="s">
        <v>286</v>
      </c>
      <c r="R161" s="320" t="s">
        <v>286</v>
      </c>
      <c r="S161" s="320" t="s">
        <v>286</v>
      </c>
      <c r="T161" s="320" t="s">
        <v>286</v>
      </c>
      <c r="U161" s="320" t="s">
        <v>286</v>
      </c>
    </row>
    <row r="162" spans="1:21" s="301" customFormat="1" x14ac:dyDescent="0.25">
      <c r="A162" s="307" t="s">
        <v>51</v>
      </c>
      <c r="B162" s="285" t="s">
        <v>13</v>
      </c>
      <c r="C162" s="306" t="s">
        <v>749</v>
      </c>
      <c r="D162" s="320" t="s">
        <v>286</v>
      </c>
      <c r="E162" s="320" t="s">
        <v>286</v>
      </c>
      <c r="F162" s="320" t="s">
        <v>286</v>
      </c>
      <c r="G162" s="320" t="s">
        <v>286</v>
      </c>
      <c r="H162" s="320" t="s">
        <v>286</v>
      </c>
      <c r="I162" s="320" t="s">
        <v>286</v>
      </c>
      <c r="J162" s="320" t="s">
        <v>286</v>
      </c>
      <c r="K162" s="320" t="s">
        <v>286</v>
      </c>
      <c r="L162" s="320" t="s">
        <v>286</v>
      </c>
      <c r="M162" s="320" t="s">
        <v>286</v>
      </c>
      <c r="N162" s="320" t="s">
        <v>286</v>
      </c>
      <c r="O162" s="320" t="s">
        <v>286</v>
      </c>
      <c r="P162" s="320" t="s">
        <v>286</v>
      </c>
      <c r="Q162" s="320" t="s">
        <v>286</v>
      </c>
      <c r="R162" s="320" t="s">
        <v>286</v>
      </c>
      <c r="S162" s="320" t="s">
        <v>286</v>
      </c>
      <c r="T162" s="320" t="s">
        <v>286</v>
      </c>
      <c r="U162" s="320" t="s">
        <v>286</v>
      </c>
    </row>
    <row r="163" spans="1:21" s="303" customFormat="1" x14ac:dyDescent="0.25">
      <c r="A163" s="307" t="s">
        <v>63</v>
      </c>
      <c r="B163" s="285" t="s">
        <v>14</v>
      </c>
      <c r="C163" s="306" t="s">
        <v>749</v>
      </c>
      <c r="D163" s="320" t="s">
        <v>286</v>
      </c>
      <c r="E163" s="320" t="s">
        <v>286</v>
      </c>
      <c r="F163" s="320" t="s">
        <v>286</v>
      </c>
      <c r="G163" s="320" t="s">
        <v>286</v>
      </c>
      <c r="H163" s="320" t="s">
        <v>286</v>
      </c>
      <c r="I163" s="320" t="s">
        <v>286</v>
      </c>
      <c r="J163" s="320" t="s">
        <v>286</v>
      </c>
      <c r="K163" s="320" t="s">
        <v>286</v>
      </c>
      <c r="L163" s="320" t="s">
        <v>286</v>
      </c>
      <c r="M163" s="320" t="s">
        <v>286</v>
      </c>
      <c r="N163" s="320" t="s">
        <v>286</v>
      </c>
      <c r="O163" s="320" t="s">
        <v>286</v>
      </c>
      <c r="P163" s="320" t="s">
        <v>286</v>
      </c>
      <c r="Q163" s="320" t="s">
        <v>286</v>
      </c>
      <c r="R163" s="320" t="s">
        <v>286</v>
      </c>
      <c r="S163" s="320" t="s">
        <v>286</v>
      </c>
      <c r="T163" s="320" t="s">
        <v>286</v>
      </c>
      <c r="U163" s="320" t="s">
        <v>286</v>
      </c>
    </row>
    <row r="164" spans="1:21" s="301" customFormat="1" ht="18" customHeight="1" x14ac:dyDescent="0.25">
      <c r="A164" s="307" t="s">
        <v>1107</v>
      </c>
      <c r="B164" s="285" t="s">
        <v>823</v>
      </c>
      <c r="C164" s="306" t="s">
        <v>749</v>
      </c>
      <c r="D164" s="318">
        <f t="shared" ref="D164:G164" si="87">D145</f>
        <v>-123.01997594499997</v>
      </c>
      <c r="E164" s="318">
        <f t="shared" si="87"/>
        <v>-140.16405166808008</v>
      </c>
      <c r="F164" s="318">
        <f t="shared" si="87"/>
        <v>-7.1054273576010019E-15</v>
      </c>
      <c r="G164" s="318">
        <f t="shared" si="87"/>
        <v>-77.339834359999941</v>
      </c>
      <c r="H164" s="318">
        <v>0</v>
      </c>
      <c r="I164" s="318">
        <v>0</v>
      </c>
      <c r="J164" s="318">
        <f t="shared" ref="J164:S164" si="88">J145</f>
        <v>-3.5260683262094972E-13</v>
      </c>
      <c r="K164" s="318">
        <f t="shared" si="88"/>
        <v>0</v>
      </c>
      <c r="L164" s="318">
        <f t="shared" si="88"/>
        <v>-3.3928415632544784E-13</v>
      </c>
      <c r="M164" s="318">
        <f t="shared" si="88"/>
        <v>0</v>
      </c>
      <c r="N164" s="318">
        <f t="shared" si="88"/>
        <v>-3.943512183468556E-13</v>
      </c>
      <c r="O164" s="318">
        <f t="shared" si="88"/>
        <v>0</v>
      </c>
      <c r="P164" s="318">
        <f t="shared" si="88"/>
        <v>-3.9257486150745535E-13</v>
      </c>
      <c r="Q164" s="318">
        <f t="shared" si="88"/>
        <v>0</v>
      </c>
      <c r="R164" s="318">
        <f t="shared" si="88"/>
        <v>-4.1744385725905886E-13</v>
      </c>
      <c r="S164" s="318">
        <f t="shared" si="88"/>
        <v>0</v>
      </c>
      <c r="T164" s="318">
        <f>H164+J164+L164+N164+P164+R164</f>
        <v>-1.8962609260597674E-12</v>
      </c>
      <c r="U164" s="318">
        <f>I164+J164+L164+N164+P164+R164</f>
        <v>-1.8962609260597674E-12</v>
      </c>
    </row>
    <row r="165" spans="1:21" s="310" customFormat="1" ht="18" customHeight="1" x14ac:dyDescent="0.25">
      <c r="A165" s="307" t="s">
        <v>531</v>
      </c>
      <c r="B165" s="298" t="s">
        <v>864</v>
      </c>
      <c r="C165" s="306" t="s">
        <v>286</v>
      </c>
      <c r="D165" s="299" t="s">
        <v>590</v>
      </c>
      <c r="E165" s="299" t="s">
        <v>590</v>
      </c>
      <c r="F165" s="299" t="s">
        <v>590</v>
      </c>
      <c r="G165" s="299" t="s">
        <v>590</v>
      </c>
      <c r="H165" s="299" t="s">
        <v>590</v>
      </c>
      <c r="I165" s="299" t="s">
        <v>590</v>
      </c>
      <c r="J165" s="299" t="s">
        <v>590</v>
      </c>
      <c r="K165" s="299" t="s">
        <v>590</v>
      </c>
      <c r="L165" s="299" t="s">
        <v>590</v>
      </c>
      <c r="M165" s="299" t="s">
        <v>590</v>
      </c>
      <c r="N165" s="299" t="s">
        <v>590</v>
      </c>
      <c r="O165" s="299" t="s">
        <v>590</v>
      </c>
      <c r="P165" s="299" t="s">
        <v>590</v>
      </c>
      <c r="Q165" s="299" t="s">
        <v>590</v>
      </c>
      <c r="R165" s="299" t="s">
        <v>590</v>
      </c>
      <c r="S165" s="299" t="s">
        <v>590</v>
      </c>
      <c r="T165" s="299" t="s">
        <v>590</v>
      </c>
      <c r="U165" s="299" t="s">
        <v>590</v>
      </c>
    </row>
    <row r="166" spans="1:21" s="301" customFormat="1" ht="37.5" customHeight="1" x14ac:dyDescent="0.25">
      <c r="A166" s="307" t="s">
        <v>532</v>
      </c>
      <c r="B166" s="285" t="s">
        <v>1149</v>
      </c>
      <c r="C166" s="306" t="s">
        <v>749</v>
      </c>
      <c r="D166" s="324">
        <f>D115+D107+D64</f>
        <v>-103.12031776499997</v>
      </c>
      <c r="E166" s="318">
        <f t="shared" ref="E166" si="89">E115+E107+E64</f>
        <v>-116.68145932808008</v>
      </c>
      <c r="F166" s="318">
        <f>F115+F107+F64</f>
        <v>19.899569999999994</v>
      </c>
      <c r="G166" s="318">
        <f t="shared" ref="G166:S166" si="90">G115+G107+G64</f>
        <v>-39.990279339999937</v>
      </c>
      <c r="H166" s="318">
        <v>27.249854461864423</v>
      </c>
      <c r="I166" s="322">
        <f t="shared" si="90"/>
        <v>29.286490000000001</v>
      </c>
      <c r="J166" s="318">
        <f t="shared" si="90"/>
        <v>30.516522579999648</v>
      </c>
      <c r="K166" s="318">
        <f t="shared" si="90"/>
        <v>0</v>
      </c>
      <c r="L166" s="318">
        <f t="shared" si="90"/>
        <v>31.737183483199665</v>
      </c>
      <c r="M166" s="318">
        <f t="shared" si="90"/>
        <v>0</v>
      </c>
      <c r="N166" s="318">
        <f t="shared" si="90"/>
        <v>33.00667082252761</v>
      </c>
      <c r="O166" s="318">
        <f t="shared" si="90"/>
        <v>0</v>
      </c>
      <c r="P166" s="318">
        <f t="shared" si="90"/>
        <v>34.326937655428729</v>
      </c>
      <c r="Q166" s="318">
        <f t="shared" si="90"/>
        <v>0</v>
      </c>
      <c r="R166" s="318">
        <f t="shared" si="90"/>
        <v>35.700015161645865</v>
      </c>
      <c r="S166" s="318">
        <f t="shared" si="90"/>
        <v>0</v>
      </c>
      <c r="T166" s="318">
        <f>H166+J166+L166+N166+P166+R166</f>
        <v>192.53718416466594</v>
      </c>
      <c r="U166" s="318">
        <f>I166+J166+L166+N166+P166+R166</f>
        <v>194.57381970280153</v>
      </c>
    </row>
    <row r="167" spans="1:21" s="301" customFormat="1" ht="18" customHeight="1" x14ac:dyDescent="0.25">
      <c r="A167" s="307" t="s">
        <v>533</v>
      </c>
      <c r="B167" s="285" t="s">
        <v>1018</v>
      </c>
      <c r="C167" s="306" t="s">
        <v>749</v>
      </c>
      <c r="D167" s="320" t="s">
        <v>286</v>
      </c>
      <c r="E167" s="320" t="s">
        <v>286</v>
      </c>
      <c r="F167" s="320" t="s">
        <v>286</v>
      </c>
      <c r="G167" s="320" t="s">
        <v>286</v>
      </c>
      <c r="H167" s="320" t="s">
        <v>286</v>
      </c>
      <c r="I167" s="320" t="s">
        <v>286</v>
      </c>
      <c r="J167" s="320" t="s">
        <v>286</v>
      </c>
      <c r="K167" s="320" t="s">
        <v>286</v>
      </c>
      <c r="L167" s="320" t="s">
        <v>286</v>
      </c>
      <c r="M167" s="320" t="s">
        <v>286</v>
      </c>
      <c r="N167" s="320" t="s">
        <v>286</v>
      </c>
      <c r="O167" s="320" t="s">
        <v>286</v>
      </c>
      <c r="P167" s="320" t="s">
        <v>286</v>
      </c>
      <c r="Q167" s="320" t="s">
        <v>286</v>
      </c>
      <c r="R167" s="320" t="s">
        <v>286</v>
      </c>
      <c r="S167" s="320" t="s">
        <v>286</v>
      </c>
      <c r="T167" s="320" t="s">
        <v>286</v>
      </c>
      <c r="U167" s="320" t="s">
        <v>286</v>
      </c>
    </row>
    <row r="168" spans="1:21" s="301" customFormat="1" ht="18" customHeight="1" x14ac:dyDescent="0.25">
      <c r="A168" s="307" t="s">
        <v>924</v>
      </c>
      <c r="B168" s="141" t="s">
        <v>945</v>
      </c>
      <c r="C168" s="306" t="s">
        <v>749</v>
      </c>
      <c r="D168" s="320" t="s">
        <v>286</v>
      </c>
      <c r="E168" s="320" t="s">
        <v>286</v>
      </c>
      <c r="F168" s="320" t="s">
        <v>286</v>
      </c>
      <c r="G168" s="320" t="s">
        <v>286</v>
      </c>
      <c r="H168" s="320" t="s">
        <v>286</v>
      </c>
      <c r="I168" s="320" t="s">
        <v>286</v>
      </c>
      <c r="J168" s="320" t="s">
        <v>286</v>
      </c>
      <c r="K168" s="320" t="s">
        <v>286</v>
      </c>
      <c r="L168" s="320" t="s">
        <v>286</v>
      </c>
      <c r="M168" s="320" t="s">
        <v>286</v>
      </c>
      <c r="N168" s="320" t="s">
        <v>286</v>
      </c>
      <c r="O168" s="320" t="s">
        <v>286</v>
      </c>
      <c r="P168" s="320" t="s">
        <v>286</v>
      </c>
      <c r="Q168" s="320" t="s">
        <v>286</v>
      </c>
      <c r="R168" s="320" t="s">
        <v>286</v>
      </c>
      <c r="S168" s="320" t="s">
        <v>286</v>
      </c>
      <c r="T168" s="320" t="s">
        <v>286</v>
      </c>
      <c r="U168" s="320" t="s">
        <v>286</v>
      </c>
    </row>
    <row r="169" spans="1:21" s="301" customFormat="1" ht="18" customHeight="1" x14ac:dyDescent="0.25">
      <c r="A169" s="307" t="s">
        <v>636</v>
      </c>
      <c r="B169" s="285" t="s">
        <v>1062</v>
      </c>
      <c r="C169" s="306" t="s">
        <v>749</v>
      </c>
      <c r="D169" s="320" t="s">
        <v>286</v>
      </c>
      <c r="E169" s="320" t="s">
        <v>286</v>
      </c>
      <c r="F169" s="320" t="s">
        <v>286</v>
      </c>
      <c r="G169" s="320" t="s">
        <v>286</v>
      </c>
      <c r="H169" s="320" t="s">
        <v>286</v>
      </c>
      <c r="I169" s="320" t="s">
        <v>286</v>
      </c>
      <c r="J169" s="320" t="s">
        <v>286</v>
      </c>
      <c r="K169" s="320" t="s">
        <v>286</v>
      </c>
      <c r="L169" s="320" t="s">
        <v>286</v>
      </c>
      <c r="M169" s="320" t="s">
        <v>286</v>
      </c>
      <c r="N169" s="320" t="s">
        <v>286</v>
      </c>
      <c r="O169" s="320" t="s">
        <v>286</v>
      </c>
      <c r="P169" s="320" t="s">
        <v>286</v>
      </c>
      <c r="Q169" s="320" t="s">
        <v>286</v>
      </c>
      <c r="R169" s="320" t="s">
        <v>286</v>
      </c>
      <c r="S169" s="320" t="s">
        <v>286</v>
      </c>
      <c r="T169" s="320" t="s">
        <v>286</v>
      </c>
      <c r="U169" s="320" t="s">
        <v>286</v>
      </c>
    </row>
    <row r="170" spans="1:21" s="301" customFormat="1" ht="18" customHeight="1" x14ac:dyDescent="0.25">
      <c r="A170" s="307" t="s">
        <v>925</v>
      </c>
      <c r="B170" s="141" t="s">
        <v>946</v>
      </c>
      <c r="C170" s="306" t="s">
        <v>749</v>
      </c>
      <c r="D170" s="320" t="s">
        <v>286</v>
      </c>
      <c r="E170" s="320" t="s">
        <v>286</v>
      </c>
      <c r="F170" s="320" t="s">
        <v>286</v>
      </c>
      <c r="G170" s="320" t="s">
        <v>286</v>
      </c>
      <c r="H170" s="320" t="s">
        <v>286</v>
      </c>
      <c r="I170" s="320" t="s">
        <v>286</v>
      </c>
      <c r="J170" s="320" t="s">
        <v>286</v>
      </c>
      <c r="K170" s="320" t="s">
        <v>286</v>
      </c>
      <c r="L170" s="320" t="s">
        <v>286</v>
      </c>
      <c r="M170" s="320" t="s">
        <v>286</v>
      </c>
      <c r="N170" s="320" t="s">
        <v>286</v>
      </c>
      <c r="O170" s="320" t="s">
        <v>286</v>
      </c>
      <c r="P170" s="320" t="s">
        <v>286</v>
      </c>
      <c r="Q170" s="320" t="s">
        <v>286</v>
      </c>
      <c r="R170" s="320" t="s">
        <v>286</v>
      </c>
      <c r="S170" s="320" t="s">
        <v>286</v>
      </c>
      <c r="T170" s="320" t="s">
        <v>286</v>
      </c>
      <c r="U170" s="320" t="s">
        <v>286</v>
      </c>
    </row>
    <row r="171" spans="1:21" s="301" customFormat="1" ht="31.5" x14ac:dyDescent="0.25">
      <c r="A171" s="307" t="s">
        <v>637</v>
      </c>
      <c r="B171" s="285" t="s">
        <v>1148</v>
      </c>
      <c r="C171" s="306" t="s">
        <v>286</v>
      </c>
      <c r="D171" s="320" t="s">
        <v>286</v>
      </c>
      <c r="E171" s="320" t="s">
        <v>286</v>
      </c>
      <c r="F171" s="320" t="s">
        <v>286</v>
      </c>
      <c r="G171" s="320" t="s">
        <v>286</v>
      </c>
      <c r="H171" s="320" t="s">
        <v>286</v>
      </c>
      <c r="I171" s="320" t="s">
        <v>286</v>
      </c>
      <c r="J171" s="320" t="s">
        <v>286</v>
      </c>
      <c r="K171" s="320" t="s">
        <v>286</v>
      </c>
      <c r="L171" s="320" t="s">
        <v>286</v>
      </c>
      <c r="M171" s="320" t="s">
        <v>286</v>
      </c>
      <c r="N171" s="320" t="s">
        <v>286</v>
      </c>
      <c r="O171" s="320" t="s">
        <v>286</v>
      </c>
      <c r="P171" s="320" t="s">
        <v>286</v>
      </c>
      <c r="Q171" s="320" t="s">
        <v>286</v>
      </c>
      <c r="R171" s="320" t="s">
        <v>286</v>
      </c>
      <c r="S171" s="320" t="s">
        <v>286</v>
      </c>
      <c r="T171" s="320" t="s">
        <v>286</v>
      </c>
      <c r="U171" s="320" t="s">
        <v>286</v>
      </c>
    </row>
    <row r="172" spans="1:21" s="301" customFormat="1" ht="18.75" x14ac:dyDescent="0.25">
      <c r="A172" s="338" t="s">
        <v>1136</v>
      </c>
      <c r="B172" s="338"/>
      <c r="C172" s="338"/>
      <c r="D172" s="338"/>
      <c r="E172" s="338"/>
      <c r="F172" s="338"/>
      <c r="G172" s="338"/>
      <c r="H172" s="338"/>
      <c r="I172" s="338"/>
      <c r="J172" s="338"/>
      <c r="K172" s="338"/>
      <c r="L172" s="338"/>
      <c r="M172" s="338"/>
      <c r="N172" s="338"/>
      <c r="O172" s="338"/>
      <c r="P172" s="338"/>
      <c r="Q172" s="338"/>
      <c r="R172" s="338"/>
      <c r="S172" s="338"/>
      <c r="T172" s="338"/>
      <c r="U172" s="338"/>
    </row>
    <row r="173" spans="1:21" s="301" customFormat="1" ht="22.9" customHeight="1" x14ac:dyDescent="0.25">
      <c r="A173" s="307" t="s">
        <v>534</v>
      </c>
      <c r="B173" s="298" t="s">
        <v>1019</v>
      </c>
      <c r="C173" s="306" t="s">
        <v>749</v>
      </c>
      <c r="D173" s="318">
        <f>D179+D181+D190</f>
        <v>434.30031790500004</v>
      </c>
      <c r="E173" s="318">
        <f t="shared" ref="E173:S173" si="91">E179+E181+E190</f>
        <v>434.30031790500004</v>
      </c>
      <c r="F173" s="318">
        <f t="shared" si="91"/>
        <v>585.23965888710336</v>
      </c>
      <c r="G173" s="318">
        <f t="shared" si="91"/>
        <v>585.54000000000008</v>
      </c>
      <c r="H173" s="318">
        <f t="shared" si="91"/>
        <v>517.866601054939</v>
      </c>
      <c r="I173" s="322">
        <f t="shared" si="91"/>
        <v>633.15729638945402</v>
      </c>
      <c r="J173" s="318">
        <f t="shared" si="91"/>
        <v>659.74990283781108</v>
      </c>
      <c r="K173" s="318">
        <f t="shared" si="91"/>
        <v>0</v>
      </c>
      <c r="L173" s="318">
        <f t="shared" si="91"/>
        <v>686.13989895132352</v>
      </c>
      <c r="M173" s="318">
        <f t="shared" si="91"/>
        <v>0</v>
      </c>
      <c r="N173" s="318">
        <f t="shared" si="91"/>
        <v>713.58549490937651</v>
      </c>
      <c r="O173" s="318">
        <f t="shared" si="91"/>
        <v>0</v>
      </c>
      <c r="P173" s="318">
        <f t="shared" si="91"/>
        <v>742.12891470575153</v>
      </c>
      <c r="Q173" s="318">
        <f t="shared" si="91"/>
        <v>0</v>
      </c>
      <c r="R173" s="318">
        <f t="shared" si="91"/>
        <v>771.81407129398156</v>
      </c>
      <c r="S173" s="318">
        <f t="shared" si="91"/>
        <v>0</v>
      </c>
      <c r="T173" s="318">
        <f>H173+J173+L173+N173+P173+R173</f>
        <v>4091.2848837531833</v>
      </c>
      <c r="U173" s="318">
        <f>I173+J173+L173+N173+P173+R173</f>
        <v>4206.5755790876983</v>
      </c>
    </row>
    <row r="174" spans="1:21" s="301" customFormat="1" x14ac:dyDescent="0.25">
      <c r="A174" s="307" t="s">
        <v>535</v>
      </c>
      <c r="B174" s="282" t="s">
        <v>1008</v>
      </c>
      <c r="C174" s="306" t="s">
        <v>749</v>
      </c>
      <c r="D174" s="320" t="s">
        <v>286</v>
      </c>
      <c r="E174" s="320" t="s">
        <v>286</v>
      </c>
      <c r="F174" s="320" t="s">
        <v>286</v>
      </c>
      <c r="G174" s="320" t="s">
        <v>286</v>
      </c>
      <c r="H174" s="320" t="s">
        <v>286</v>
      </c>
      <c r="I174" s="320" t="s">
        <v>286</v>
      </c>
      <c r="J174" s="320" t="s">
        <v>286</v>
      </c>
      <c r="K174" s="320" t="s">
        <v>286</v>
      </c>
      <c r="L174" s="320" t="s">
        <v>286</v>
      </c>
      <c r="M174" s="320" t="s">
        <v>286</v>
      </c>
      <c r="N174" s="320" t="s">
        <v>286</v>
      </c>
      <c r="O174" s="320" t="s">
        <v>286</v>
      </c>
      <c r="P174" s="320" t="s">
        <v>286</v>
      </c>
      <c r="Q174" s="320" t="s">
        <v>286</v>
      </c>
      <c r="R174" s="320" t="s">
        <v>286</v>
      </c>
      <c r="S174" s="320" t="s">
        <v>286</v>
      </c>
      <c r="T174" s="320" t="s">
        <v>286</v>
      </c>
      <c r="U174" s="320" t="s">
        <v>286</v>
      </c>
    </row>
    <row r="175" spans="1:21" s="301" customFormat="1" ht="31.5" x14ac:dyDescent="0.25">
      <c r="A175" s="307" t="s">
        <v>887</v>
      </c>
      <c r="B175" s="141" t="s">
        <v>898</v>
      </c>
      <c r="C175" s="306" t="s">
        <v>749</v>
      </c>
      <c r="D175" s="320" t="s">
        <v>286</v>
      </c>
      <c r="E175" s="320" t="s">
        <v>286</v>
      </c>
      <c r="F175" s="320" t="s">
        <v>286</v>
      </c>
      <c r="G175" s="320" t="s">
        <v>286</v>
      </c>
      <c r="H175" s="320" t="s">
        <v>286</v>
      </c>
      <c r="I175" s="320" t="s">
        <v>286</v>
      </c>
      <c r="J175" s="320" t="s">
        <v>286</v>
      </c>
      <c r="K175" s="320" t="s">
        <v>286</v>
      </c>
      <c r="L175" s="320" t="s">
        <v>286</v>
      </c>
      <c r="M175" s="320" t="s">
        <v>286</v>
      </c>
      <c r="N175" s="320" t="s">
        <v>286</v>
      </c>
      <c r="O175" s="320" t="s">
        <v>286</v>
      </c>
      <c r="P175" s="320" t="s">
        <v>286</v>
      </c>
      <c r="Q175" s="320" t="s">
        <v>286</v>
      </c>
      <c r="R175" s="320" t="s">
        <v>286</v>
      </c>
      <c r="S175" s="320" t="s">
        <v>286</v>
      </c>
      <c r="T175" s="320" t="s">
        <v>286</v>
      </c>
      <c r="U175" s="320" t="s">
        <v>286</v>
      </c>
    </row>
    <row r="176" spans="1:21" s="301" customFormat="1" ht="31.5" x14ac:dyDescent="0.25">
      <c r="A176" s="307" t="s">
        <v>888</v>
      </c>
      <c r="B176" s="141" t="s">
        <v>899</v>
      </c>
      <c r="C176" s="306" t="s">
        <v>749</v>
      </c>
      <c r="D176" s="320" t="s">
        <v>286</v>
      </c>
      <c r="E176" s="320" t="s">
        <v>286</v>
      </c>
      <c r="F176" s="320" t="s">
        <v>286</v>
      </c>
      <c r="G176" s="320" t="s">
        <v>286</v>
      </c>
      <c r="H176" s="320" t="s">
        <v>286</v>
      </c>
      <c r="I176" s="320" t="s">
        <v>286</v>
      </c>
      <c r="J176" s="320" t="s">
        <v>286</v>
      </c>
      <c r="K176" s="320" t="s">
        <v>286</v>
      </c>
      <c r="L176" s="320" t="s">
        <v>286</v>
      </c>
      <c r="M176" s="320" t="s">
        <v>286</v>
      </c>
      <c r="N176" s="320" t="s">
        <v>286</v>
      </c>
      <c r="O176" s="320" t="s">
        <v>286</v>
      </c>
      <c r="P176" s="320" t="s">
        <v>286</v>
      </c>
      <c r="Q176" s="320" t="s">
        <v>286</v>
      </c>
      <c r="R176" s="320" t="s">
        <v>286</v>
      </c>
      <c r="S176" s="320" t="s">
        <v>286</v>
      </c>
      <c r="T176" s="320" t="s">
        <v>286</v>
      </c>
      <c r="U176" s="320" t="s">
        <v>286</v>
      </c>
    </row>
    <row r="177" spans="1:21" s="301" customFormat="1" ht="31.5" x14ac:dyDescent="0.25">
      <c r="A177" s="307" t="s">
        <v>989</v>
      </c>
      <c r="B177" s="141" t="s">
        <v>884</v>
      </c>
      <c r="C177" s="306" t="s">
        <v>749</v>
      </c>
      <c r="D177" s="320" t="s">
        <v>286</v>
      </c>
      <c r="E177" s="320" t="s">
        <v>286</v>
      </c>
      <c r="F177" s="320" t="s">
        <v>286</v>
      </c>
      <c r="G177" s="320" t="s">
        <v>286</v>
      </c>
      <c r="H177" s="320" t="s">
        <v>286</v>
      </c>
      <c r="I177" s="320" t="s">
        <v>286</v>
      </c>
      <c r="J177" s="320" t="s">
        <v>286</v>
      </c>
      <c r="K177" s="320" t="s">
        <v>286</v>
      </c>
      <c r="L177" s="320" t="s">
        <v>286</v>
      </c>
      <c r="M177" s="320" t="s">
        <v>286</v>
      </c>
      <c r="N177" s="320" t="s">
        <v>286</v>
      </c>
      <c r="O177" s="320" t="s">
        <v>286</v>
      </c>
      <c r="P177" s="320" t="s">
        <v>286</v>
      </c>
      <c r="Q177" s="320" t="s">
        <v>286</v>
      </c>
      <c r="R177" s="320" t="s">
        <v>286</v>
      </c>
      <c r="S177" s="320" t="s">
        <v>286</v>
      </c>
      <c r="T177" s="320" t="s">
        <v>286</v>
      </c>
      <c r="U177" s="320" t="s">
        <v>286</v>
      </c>
    </row>
    <row r="178" spans="1:21" s="301" customFormat="1" x14ac:dyDescent="0.25">
      <c r="A178" s="307" t="s">
        <v>536</v>
      </c>
      <c r="B178" s="282" t="s">
        <v>1045</v>
      </c>
      <c r="C178" s="306" t="s">
        <v>749</v>
      </c>
      <c r="D178" s="320" t="s">
        <v>286</v>
      </c>
      <c r="E178" s="320" t="s">
        <v>286</v>
      </c>
      <c r="F178" s="320" t="s">
        <v>286</v>
      </c>
      <c r="G178" s="320" t="s">
        <v>286</v>
      </c>
      <c r="H178" s="320" t="s">
        <v>286</v>
      </c>
      <c r="I178" s="320" t="s">
        <v>286</v>
      </c>
      <c r="J178" s="320" t="s">
        <v>286</v>
      </c>
      <c r="K178" s="320" t="s">
        <v>286</v>
      </c>
      <c r="L178" s="320" t="s">
        <v>286</v>
      </c>
      <c r="M178" s="320" t="s">
        <v>286</v>
      </c>
      <c r="N178" s="320" t="s">
        <v>286</v>
      </c>
      <c r="O178" s="320" t="s">
        <v>286</v>
      </c>
      <c r="P178" s="320" t="s">
        <v>286</v>
      </c>
      <c r="Q178" s="320" t="s">
        <v>286</v>
      </c>
      <c r="R178" s="320" t="s">
        <v>286</v>
      </c>
      <c r="S178" s="320" t="s">
        <v>286</v>
      </c>
      <c r="T178" s="320" t="s">
        <v>286</v>
      </c>
      <c r="U178" s="320" t="s">
        <v>286</v>
      </c>
    </row>
    <row r="179" spans="1:21" s="301" customFormat="1" x14ac:dyDescent="0.25">
      <c r="A179" s="307" t="s">
        <v>648</v>
      </c>
      <c r="B179" s="282" t="s">
        <v>938</v>
      </c>
      <c r="C179" s="306" t="s">
        <v>749</v>
      </c>
      <c r="D179" s="318">
        <v>420.27183051000003</v>
      </c>
      <c r="E179" s="318">
        <v>420.27183051000003</v>
      </c>
      <c r="F179" s="318">
        <v>530.97522303416497</v>
      </c>
      <c r="G179" s="318">
        <v>525.06600000000003</v>
      </c>
      <c r="H179" s="318">
        <v>517.866601054939</v>
      </c>
      <c r="I179" s="322">
        <f>I24*1.2</f>
        <v>633.15729638945402</v>
      </c>
      <c r="J179" s="322">
        <f>J24*1.2</f>
        <v>659.74990283781108</v>
      </c>
      <c r="K179" s="318">
        <v>0</v>
      </c>
      <c r="L179" s="322">
        <f>L24*1.2</f>
        <v>686.13989895132352</v>
      </c>
      <c r="M179" s="318">
        <v>0</v>
      </c>
      <c r="N179" s="322">
        <f>N24*1.2</f>
        <v>713.58549490937651</v>
      </c>
      <c r="O179" s="318">
        <v>0</v>
      </c>
      <c r="P179" s="322">
        <f>P24*1.2</f>
        <v>742.12891470575153</v>
      </c>
      <c r="Q179" s="318">
        <v>0</v>
      </c>
      <c r="R179" s="322">
        <f>R24*1.2</f>
        <v>771.81407129398156</v>
      </c>
      <c r="S179" s="318">
        <v>0</v>
      </c>
      <c r="T179" s="318">
        <f>H179+J179+L179+N179+P179+R179</f>
        <v>4091.2848837531833</v>
      </c>
      <c r="U179" s="318">
        <f>I179+J179+L179+N179+P179+R179</f>
        <v>4206.5755790876983</v>
      </c>
    </row>
    <row r="180" spans="1:21" s="301" customFormat="1" x14ac:dyDescent="0.25">
      <c r="A180" s="307" t="s">
        <v>771</v>
      </c>
      <c r="B180" s="282" t="s">
        <v>1046</v>
      </c>
      <c r="C180" s="306" t="s">
        <v>749</v>
      </c>
      <c r="D180" s="320" t="s">
        <v>286</v>
      </c>
      <c r="E180" s="320" t="s">
        <v>286</v>
      </c>
      <c r="F180" s="320" t="s">
        <v>286</v>
      </c>
      <c r="G180" s="320" t="s">
        <v>286</v>
      </c>
      <c r="H180" s="320" t="s">
        <v>286</v>
      </c>
      <c r="I180" s="320" t="s">
        <v>286</v>
      </c>
      <c r="J180" s="320" t="s">
        <v>286</v>
      </c>
      <c r="K180" s="320" t="s">
        <v>286</v>
      </c>
      <c r="L180" s="320" t="s">
        <v>286</v>
      </c>
      <c r="M180" s="320" t="s">
        <v>286</v>
      </c>
      <c r="N180" s="320" t="s">
        <v>286</v>
      </c>
      <c r="O180" s="320" t="s">
        <v>286</v>
      </c>
      <c r="P180" s="320" t="s">
        <v>286</v>
      </c>
      <c r="Q180" s="320" t="s">
        <v>286</v>
      </c>
      <c r="R180" s="320" t="s">
        <v>286</v>
      </c>
      <c r="S180" s="320" t="s">
        <v>286</v>
      </c>
      <c r="T180" s="297"/>
      <c r="U180" s="297"/>
    </row>
    <row r="181" spans="1:21" s="301" customFormat="1" x14ac:dyDescent="0.25">
      <c r="A181" s="307" t="s">
        <v>772</v>
      </c>
      <c r="B181" s="282" t="s">
        <v>939</v>
      </c>
      <c r="C181" s="306" t="s">
        <v>749</v>
      </c>
      <c r="D181" s="318">
        <v>4.8580300149999998</v>
      </c>
      <c r="E181" s="318">
        <v>4.8580300149999998</v>
      </c>
      <c r="F181" s="318">
        <v>54.264435852938398</v>
      </c>
      <c r="G181" s="318">
        <v>47.113</v>
      </c>
      <c r="H181" s="318">
        <v>0</v>
      </c>
      <c r="I181" s="322">
        <v>0</v>
      </c>
      <c r="J181" s="318">
        <v>0</v>
      </c>
      <c r="K181" s="318">
        <v>0</v>
      </c>
      <c r="L181" s="318">
        <v>0</v>
      </c>
      <c r="M181" s="318">
        <v>0</v>
      </c>
      <c r="N181" s="318">
        <v>0</v>
      </c>
      <c r="O181" s="318">
        <v>0</v>
      </c>
      <c r="P181" s="318">
        <v>0</v>
      </c>
      <c r="Q181" s="318">
        <v>0</v>
      </c>
      <c r="R181" s="318">
        <v>0</v>
      </c>
      <c r="S181" s="318">
        <v>0</v>
      </c>
      <c r="T181" s="318">
        <f>H181+J181+L181+N181+P181+R181</f>
        <v>0</v>
      </c>
      <c r="U181" s="318">
        <f>I181+J181+L181+N181+P181+R181</f>
        <v>0</v>
      </c>
    </row>
    <row r="182" spans="1:21" s="301" customFormat="1" x14ac:dyDescent="0.25">
      <c r="A182" s="307" t="s">
        <v>773</v>
      </c>
      <c r="B182" s="282" t="s">
        <v>940</v>
      </c>
      <c r="C182" s="306" t="s">
        <v>749</v>
      </c>
      <c r="D182" s="320" t="s">
        <v>286</v>
      </c>
      <c r="E182" s="320" t="s">
        <v>286</v>
      </c>
      <c r="F182" s="320" t="s">
        <v>286</v>
      </c>
      <c r="G182" s="320" t="s">
        <v>286</v>
      </c>
      <c r="H182" s="320" t="s">
        <v>286</v>
      </c>
      <c r="I182" s="320" t="s">
        <v>286</v>
      </c>
      <c r="J182" s="320" t="s">
        <v>286</v>
      </c>
      <c r="K182" s="320" t="s">
        <v>286</v>
      </c>
      <c r="L182" s="320" t="s">
        <v>286</v>
      </c>
      <c r="M182" s="320" t="s">
        <v>286</v>
      </c>
      <c r="N182" s="320" t="s">
        <v>286</v>
      </c>
      <c r="O182" s="320" t="s">
        <v>286</v>
      </c>
      <c r="P182" s="320" t="s">
        <v>286</v>
      </c>
      <c r="Q182" s="320" t="s">
        <v>286</v>
      </c>
      <c r="R182" s="320" t="s">
        <v>286</v>
      </c>
      <c r="S182" s="320" t="s">
        <v>286</v>
      </c>
      <c r="T182" s="320" t="s">
        <v>286</v>
      </c>
      <c r="U182" s="320" t="s">
        <v>286</v>
      </c>
    </row>
    <row r="183" spans="1:21" s="301" customFormat="1" x14ac:dyDescent="0.25">
      <c r="A183" s="307" t="s">
        <v>774</v>
      </c>
      <c r="B183" s="282" t="s">
        <v>1053</v>
      </c>
      <c r="C183" s="306" t="s">
        <v>749</v>
      </c>
      <c r="D183" s="320" t="s">
        <v>286</v>
      </c>
      <c r="E183" s="320" t="s">
        <v>286</v>
      </c>
      <c r="F183" s="320" t="s">
        <v>286</v>
      </c>
      <c r="G183" s="320" t="s">
        <v>286</v>
      </c>
      <c r="H183" s="320" t="s">
        <v>286</v>
      </c>
      <c r="I183" s="320" t="s">
        <v>286</v>
      </c>
      <c r="J183" s="320" t="s">
        <v>286</v>
      </c>
      <c r="K183" s="320" t="s">
        <v>286</v>
      </c>
      <c r="L183" s="320" t="s">
        <v>286</v>
      </c>
      <c r="M183" s="320" t="s">
        <v>286</v>
      </c>
      <c r="N183" s="320" t="s">
        <v>286</v>
      </c>
      <c r="O183" s="320" t="s">
        <v>286</v>
      </c>
      <c r="P183" s="320" t="s">
        <v>286</v>
      </c>
      <c r="Q183" s="320" t="s">
        <v>286</v>
      </c>
      <c r="R183" s="320" t="s">
        <v>286</v>
      </c>
      <c r="S183" s="320" t="s">
        <v>286</v>
      </c>
      <c r="T183" s="320" t="s">
        <v>286</v>
      </c>
      <c r="U183" s="320" t="s">
        <v>286</v>
      </c>
    </row>
    <row r="184" spans="1:21" s="301" customFormat="1" ht="31.5" x14ac:dyDescent="0.25">
      <c r="A184" s="307" t="s">
        <v>775</v>
      </c>
      <c r="B184" s="283" t="s">
        <v>818</v>
      </c>
      <c r="C184" s="306" t="s">
        <v>749</v>
      </c>
      <c r="D184" s="320" t="s">
        <v>286</v>
      </c>
      <c r="E184" s="320" t="s">
        <v>286</v>
      </c>
      <c r="F184" s="320" t="s">
        <v>286</v>
      </c>
      <c r="G184" s="320" t="s">
        <v>286</v>
      </c>
      <c r="H184" s="320" t="s">
        <v>286</v>
      </c>
      <c r="I184" s="320" t="s">
        <v>286</v>
      </c>
      <c r="J184" s="320" t="s">
        <v>286</v>
      </c>
      <c r="K184" s="320" t="s">
        <v>286</v>
      </c>
      <c r="L184" s="320" t="s">
        <v>286</v>
      </c>
      <c r="M184" s="320" t="s">
        <v>286</v>
      </c>
      <c r="N184" s="320" t="s">
        <v>286</v>
      </c>
      <c r="O184" s="320" t="s">
        <v>286</v>
      </c>
      <c r="P184" s="320" t="s">
        <v>286</v>
      </c>
      <c r="Q184" s="320" t="s">
        <v>286</v>
      </c>
      <c r="R184" s="320" t="s">
        <v>286</v>
      </c>
      <c r="S184" s="320" t="s">
        <v>286</v>
      </c>
      <c r="T184" s="320" t="s">
        <v>286</v>
      </c>
      <c r="U184" s="320" t="s">
        <v>286</v>
      </c>
    </row>
    <row r="185" spans="1:21" s="301" customFormat="1" x14ac:dyDescent="0.25">
      <c r="A185" s="307" t="s">
        <v>990</v>
      </c>
      <c r="B185" s="284" t="s">
        <v>643</v>
      </c>
      <c r="C185" s="306" t="s">
        <v>749</v>
      </c>
      <c r="D185" s="320" t="s">
        <v>286</v>
      </c>
      <c r="E185" s="320" t="s">
        <v>286</v>
      </c>
      <c r="F185" s="320" t="s">
        <v>286</v>
      </c>
      <c r="G185" s="320" t="s">
        <v>286</v>
      </c>
      <c r="H185" s="320" t="s">
        <v>286</v>
      </c>
      <c r="I185" s="320" t="s">
        <v>286</v>
      </c>
      <c r="J185" s="320" t="s">
        <v>286</v>
      </c>
      <c r="K185" s="320" t="s">
        <v>286</v>
      </c>
      <c r="L185" s="320" t="s">
        <v>286</v>
      </c>
      <c r="M185" s="320" t="s">
        <v>286</v>
      </c>
      <c r="N185" s="320" t="s">
        <v>286</v>
      </c>
      <c r="O185" s="320" t="s">
        <v>286</v>
      </c>
      <c r="P185" s="320" t="s">
        <v>286</v>
      </c>
      <c r="Q185" s="320" t="s">
        <v>286</v>
      </c>
      <c r="R185" s="320" t="s">
        <v>286</v>
      </c>
      <c r="S185" s="320" t="s">
        <v>286</v>
      </c>
      <c r="T185" s="320" t="s">
        <v>286</v>
      </c>
      <c r="U185" s="320" t="s">
        <v>286</v>
      </c>
    </row>
    <row r="186" spans="1:21" s="301" customFormat="1" x14ac:dyDescent="0.25">
      <c r="A186" s="307" t="s">
        <v>991</v>
      </c>
      <c r="B186" s="284" t="s">
        <v>631</v>
      </c>
      <c r="C186" s="306" t="s">
        <v>749</v>
      </c>
      <c r="D186" s="320" t="s">
        <v>286</v>
      </c>
      <c r="E186" s="320" t="s">
        <v>286</v>
      </c>
      <c r="F186" s="320" t="s">
        <v>286</v>
      </c>
      <c r="G186" s="320" t="s">
        <v>286</v>
      </c>
      <c r="H186" s="320" t="s">
        <v>286</v>
      </c>
      <c r="I186" s="320" t="s">
        <v>286</v>
      </c>
      <c r="J186" s="320" t="s">
        <v>286</v>
      </c>
      <c r="K186" s="320" t="s">
        <v>286</v>
      </c>
      <c r="L186" s="320" t="s">
        <v>286</v>
      </c>
      <c r="M186" s="320" t="s">
        <v>286</v>
      </c>
      <c r="N186" s="320" t="s">
        <v>286</v>
      </c>
      <c r="O186" s="320" t="s">
        <v>286</v>
      </c>
      <c r="P186" s="320" t="s">
        <v>286</v>
      </c>
      <c r="Q186" s="320" t="s">
        <v>286</v>
      </c>
      <c r="R186" s="320" t="s">
        <v>286</v>
      </c>
      <c r="S186" s="320" t="s">
        <v>286</v>
      </c>
      <c r="T186" s="320" t="s">
        <v>286</v>
      </c>
      <c r="U186" s="320" t="s">
        <v>286</v>
      </c>
    </row>
    <row r="187" spans="1:21" s="301" customFormat="1" ht="31.5" x14ac:dyDescent="0.25">
      <c r="A187" s="307" t="s">
        <v>776</v>
      </c>
      <c r="B187" s="285" t="s">
        <v>1020</v>
      </c>
      <c r="C187" s="306" t="s">
        <v>749</v>
      </c>
      <c r="D187" s="320" t="s">
        <v>286</v>
      </c>
      <c r="E187" s="320" t="s">
        <v>286</v>
      </c>
      <c r="F187" s="320" t="s">
        <v>286</v>
      </c>
      <c r="G187" s="320" t="s">
        <v>286</v>
      </c>
      <c r="H187" s="320" t="s">
        <v>286</v>
      </c>
      <c r="I187" s="320" t="s">
        <v>286</v>
      </c>
      <c r="J187" s="320" t="s">
        <v>286</v>
      </c>
      <c r="K187" s="320" t="s">
        <v>286</v>
      </c>
      <c r="L187" s="320" t="s">
        <v>286</v>
      </c>
      <c r="M187" s="320" t="s">
        <v>286</v>
      </c>
      <c r="N187" s="320" t="s">
        <v>286</v>
      </c>
      <c r="O187" s="320" t="s">
        <v>286</v>
      </c>
      <c r="P187" s="320" t="s">
        <v>286</v>
      </c>
      <c r="Q187" s="320" t="s">
        <v>286</v>
      </c>
      <c r="R187" s="320" t="s">
        <v>286</v>
      </c>
      <c r="S187" s="320" t="s">
        <v>286</v>
      </c>
      <c r="T187" s="320" t="s">
        <v>286</v>
      </c>
      <c r="U187" s="320" t="s">
        <v>286</v>
      </c>
    </row>
    <row r="188" spans="1:21" s="301" customFormat="1" x14ac:dyDescent="0.25">
      <c r="A188" s="307" t="s">
        <v>889</v>
      </c>
      <c r="B188" s="141" t="s">
        <v>922</v>
      </c>
      <c r="C188" s="306" t="s">
        <v>749</v>
      </c>
      <c r="D188" s="320" t="s">
        <v>286</v>
      </c>
      <c r="E188" s="320" t="s">
        <v>286</v>
      </c>
      <c r="F188" s="320" t="s">
        <v>286</v>
      </c>
      <c r="G188" s="320" t="s">
        <v>286</v>
      </c>
      <c r="H188" s="320" t="s">
        <v>286</v>
      </c>
      <c r="I188" s="320" t="s">
        <v>286</v>
      </c>
      <c r="J188" s="320" t="s">
        <v>286</v>
      </c>
      <c r="K188" s="320" t="s">
        <v>286</v>
      </c>
      <c r="L188" s="320" t="s">
        <v>286</v>
      </c>
      <c r="M188" s="320" t="s">
        <v>286</v>
      </c>
      <c r="N188" s="320" t="s">
        <v>286</v>
      </c>
      <c r="O188" s="320" t="s">
        <v>286</v>
      </c>
      <c r="P188" s="320" t="s">
        <v>286</v>
      </c>
      <c r="Q188" s="320" t="s">
        <v>286</v>
      </c>
      <c r="R188" s="320" t="s">
        <v>286</v>
      </c>
      <c r="S188" s="320" t="s">
        <v>286</v>
      </c>
      <c r="T188" s="320" t="s">
        <v>286</v>
      </c>
      <c r="U188" s="320" t="s">
        <v>286</v>
      </c>
    </row>
    <row r="189" spans="1:21" s="301" customFormat="1" x14ac:dyDescent="0.25">
      <c r="A189" s="307" t="s">
        <v>890</v>
      </c>
      <c r="B189" s="141" t="s">
        <v>923</v>
      </c>
      <c r="C189" s="306" t="s">
        <v>749</v>
      </c>
      <c r="D189" s="320" t="s">
        <v>286</v>
      </c>
      <c r="E189" s="320" t="s">
        <v>286</v>
      </c>
      <c r="F189" s="320" t="s">
        <v>286</v>
      </c>
      <c r="G189" s="320" t="s">
        <v>286</v>
      </c>
      <c r="H189" s="320" t="s">
        <v>286</v>
      </c>
      <c r="I189" s="320" t="s">
        <v>286</v>
      </c>
      <c r="J189" s="320" t="s">
        <v>286</v>
      </c>
      <c r="K189" s="320" t="s">
        <v>286</v>
      </c>
      <c r="L189" s="320" t="s">
        <v>286</v>
      </c>
      <c r="M189" s="320" t="s">
        <v>286</v>
      </c>
      <c r="N189" s="320" t="s">
        <v>286</v>
      </c>
      <c r="O189" s="320" t="s">
        <v>286</v>
      </c>
      <c r="P189" s="320" t="s">
        <v>286</v>
      </c>
      <c r="Q189" s="320" t="s">
        <v>286</v>
      </c>
      <c r="R189" s="320" t="s">
        <v>286</v>
      </c>
      <c r="S189" s="320" t="s">
        <v>286</v>
      </c>
      <c r="T189" s="320" t="s">
        <v>286</v>
      </c>
      <c r="U189" s="320" t="s">
        <v>286</v>
      </c>
    </row>
    <row r="190" spans="1:21" s="301" customFormat="1" x14ac:dyDescent="0.25">
      <c r="A190" s="307" t="s">
        <v>777</v>
      </c>
      <c r="B190" s="282" t="s">
        <v>941</v>
      </c>
      <c r="C190" s="306" t="s">
        <v>749</v>
      </c>
      <c r="D190" s="318">
        <v>9.1704573800000002</v>
      </c>
      <c r="E190" s="318">
        <v>9.1704573800000002</v>
      </c>
      <c r="F190" s="318">
        <v>0</v>
      </c>
      <c r="G190" s="318">
        <v>13.361000000000001</v>
      </c>
      <c r="H190" s="318">
        <v>0</v>
      </c>
      <c r="I190" s="322">
        <v>0</v>
      </c>
      <c r="J190" s="318">
        <v>0</v>
      </c>
      <c r="K190" s="318">
        <v>0</v>
      </c>
      <c r="L190" s="318">
        <v>0</v>
      </c>
      <c r="M190" s="318">
        <v>0</v>
      </c>
      <c r="N190" s="318">
        <v>0</v>
      </c>
      <c r="O190" s="318">
        <v>0</v>
      </c>
      <c r="P190" s="318">
        <v>0</v>
      </c>
      <c r="Q190" s="318">
        <v>0</v>
      </c>
      <c r="R190" s="318">
        <v>0</v>
      </c>
      <c r="S190" s="318">
        <v>0</v>
      </c>
      <c r="T190" s="318">
        <f>H190+J190+L190+N190+P190+R190</f>
        <v>0</v>
      </c>
      <c r="U190" s="318">
        <f t="shared" ref="U190:U193" si="92">I190+J190+L190+N190+P190+R190</f>
        <v>0</v>
      </c>
    </row>
    <row r="191" spans="1:21" s="301" customFormat="1" x14ac:dyDescent="0.25">
      <c r="A191" s="307" t="s">
        <v>537</v>
      </c>
      <c r="B191" s="298" t="s">
        <v>1021</v>
      </c>
      <c r="C191" s="306" t="s">
        <v>749</v>
      </c>
      <c r="D191" s="318">
        <f t="shared" ref="D191:F191" si="93">D192+D193+D197+D198+D200+D201+D202+D204+D205+D206+D208</f>
        <v>524.15231325590651</v>
      </c>
      <c r="E191" s="318">
        <f t="shared" si="93"/>
        <v>524.15231325590651</v>
      </c>
      <c r="F191" s="318">
        <f t="shared" si="93"/>
        <v>519.40395354713564</v>
      </c>
      <c r="G191" s="318">
        <f>G192+G193+G197+G198+G200+G201+G202+G204+G205+G206+G208</f>
        <v>602.65700000000004</v>
      </c>
      <c r="H191" s="318">
        <f t="shared" ref="H191" si="94">H192+H193+H197+H198+H200+H201+H202+H204+H205+H206+H208</f>
        <v>472.50179150903398</v>
      </c>
      <c r="I191" s="322">
        <f t="shared" ref="I191:S191" si="95">I192+I193+I200+I201+I202+I204+I205+I208</f>
        <v>514.415590049196</v>
      </c>
      <c r="J191" s="318">
        <f>J192+J193+J200+J201+J202+J204+J205+J208</f>
        <v>536.0210448312622</v>
      </c>
      <c r="K191" s="318">
        <f t="shared" si="95"/>
        <v>0</v>
      </c>
      <c r="L191" s="318">
        <f>L192+L193+L200+L201+L202+L204+L205+L208</f>
        <v>557.46188662451277</v>
      </c>
      <c r="M191" s="318">
        <f t="shared" si="95"/>
        <v>0</v>
      </c>
      <c r="N191" s="318">
        <f>N192+N193+N200+N201+N202+N204+N205+N208</f>
        <v>579.76036208949313</v>
      </c>
      <c r="O191" s="318">
        <f t="shared" si="95"/>
        <v>0</v>
      </c>
      <c r="P191" s="324">
        <f>P192+P193+P200+P201+P202+P204+P205+P208</f>
        <v>602.95077657307286</v>
      </c>
      <c r="Q191" s="318">
        <f t="shared" si="95"/>
        <v>0</v>
      </c>
      <c r="R191" s="318">
        <f>R192+R193+R200+R201+R202+R204+R205+R208</f>
        <v>627.06880763599588</v>
      </c>
      <c r="S191" s="318">
        <f t="shared" si="95"/>
        <v>0</v>
      </c>
      <c r="T191" s="318">
        <f>H191+J191+L191+N191+P191+R191</f>
        <v>3375.7646692633707</v>
      </c>
      <c r="U191" s="318">
        <f t="shared" si="92"/>
        <v>3417.6784678035328</v>
      </c>
    </row>
    <row r="192" spans="1:21" s="301" customFormat="1" x14ac:dyDescent="0.25">
      <c r="A192" s="307" t="s">
        <v>538</v>
      </c>
      <c r="B192" s="285" t="s">
        <v>865</v>
      </c>
      <c r="C192" s="306" t="s">
        <v>749</v>
      </c>
      <c r="D192" s="318">
        <v>16.283603761150729</v>
      </c>
      <c r="E192" s="318">
        <v>16.283603761150729</v>
      </c>
      <c r="F192" s="318">
        <v>0</v>
      </c>
      <c r="G192" s="318">
        <v>0</v>
      </c>
      <c r="H192" s="318">
        <v>0</v>
      </c>
      <c r="I192" s="322"/>
      <c r="J192" s="318">
        <v>0</v>
      </c>
      <c r="K192" s="318">
        <v>0</v>
      </c>
      <c r="L192" s="318">
        <v>0</v>
      </c>
      <c r="M192" s="318">
        <v>0</v>
      </c>
      <c r="N192" s="318">
        <v>0</v>
      </c>
      <c r="O192" s="318">
        <v>0</v>
      </c>
      <c r="P192" s="318">
        <v>0</v>
      </c>
      <c r="Q192" s="318">
        <v>0</v>
      </c>
      <c r="R192" s="318">
        <v>0</v>
      </c>
      <c r="S192" s="318">
        <v>0</v>
      </c>
      <c r="T192" s="318">
        <f>H192+J192+L192+N192+P192+R192</f>
        <v>0</v>
      </c>
      <c r="U192" s="318">
        <f t="shared" si="92"/>
        <v>0</v>
      </c>
    </row>
    <row r="193" spans="1:21" s="301" customFormat="1" x14ac:dyDescent="0.25">
      <c r="A193" s="307" t="s">
        <v>539</v>
      </c>
      <c r="B193" s="285" t="s">
        <v>1022</v>
      </c>
      <c r="C193" s="306" t="s">
        <v>749</v>
      </c>
      <c r="D193" s="318">
        <f t="shared" ref="D193:E193" si="96">D196</f>
        <v>163.26903407</v>
      </c>
      <c r="E193" s="318">
        <f t="shared" si="96"/>
        <v>163.26903407</v>
      </c>
      <c r="F193" s="322">
        <f t="shared" ref="F193:T193" si="97">F196</f>
        <v>118.25744000000002</v>
      </c>
      <c r="G193" s="318">
        <f t="shared" si="97"/>
        <v>179.61500000000001</v>
      </c>
      <c r="H193" s="318">
        <f t="shared" si="97"/>
        <v>114.203</v>
      </c>
      <c r="I193" s="322">
        <f t="shared" si="97"/>
        <v>72.496499999999997</v>
      </c>
      <c r="J193" s="318">
        <f t="shared" si="97"/>
        <v>75.541353000000001</v>
      </c>
      <c r="K193" s="318">
        <f t="shared" si="97"/>
        <v>0</v>
      </c>
      <c r="L193" s="318">
        <f t="shared" si="97"/>
        <v>78.563007120000009</v>
      </c>
      <c r="M193" s="318">
        <f t="shared" si="97"/>
        <v>0</v>
      </c>
      <c r="N193" s="318">
        <f t="shared" si="97"/>
        <v>81.705527404800009</v>
      </c>
      <c r="O193" s="318">
        <f t="shared" si="97"/>
        <v>0</v>
      </c>
      <c r="P193" s="318">
        <f t="shared" si="97"/>
        <v>84.973748500992016</v>
      </c>
      <c r="Q193" s="318">
        <f t="shared" si="97"/>
        <v>0</v>
      </c>
      <c r="R193" s="318">
        <f t="shared" si="97"/>
        <v>88.372698441031702</v>
      </c>
      <c r="S193" s="318">
        <f t="shared" si="97"/>
        <v>0</v>
      </c>
      <c r="T193" s="318">
        <f t="shared" si="97"/>
        <v>523.35933446682373</v>
      </c>
      <c r="U193" s="318">
        <f t="shared" si="92"/>
        <v>481.65283446682372</v>
      </c>
    </row>
    <row r="194" spans="1:21" s="301" customFormat="1" x14ac:dyDescent="0.25">
      <c r="A194" s="307" t="s">
        <v>540</v>
      </c>
      <c r="B194" s="141" t="s">
        <v>638</v>
      </c>
      <c r="C194" s="306" t="s">
        <v>749</v>
      </c>
      <c r="D194" s="320" t="s">
        <v>286</v>
      </c>
      <c r="E194" s="320" t="s">
        <v>286</v>
      </c>
      <c r="F194" s="320" t="s">
        <v>286</v>
      </c>
      <c r="G194" s="320" t="s">
        <v>286</v>
      </c>
      <c r="H194" s="320" t="s">
        <v>286</v>
      </c>
      <c r="I194" s="320" t="s">
        <v>286</v>
      </c>
      <c r="J194" s="320" t="s">
        <v>286</v>
      </c>
      <c r="K194" s="320" t="s">
        <v>286</v>
      </c>
      <c r="L194" s="320" t="s">
        <v>286</v>
      </c>
      <c r="M194" s="320" t="s">
        <v>286</v>
      </c>
      <c r="N194" s="320" t="s">
        <v>286</v>
      </c>
      <c r="O194" s="320" t="s">
        <v>286</v>
      </c>
      <c r="P194" s="320" t="s">
        <v>286</v>
      </c>
      <c r="Q194" s="320" t="s">
        <v>286</v>
      </c>
      <c r="R194" s="320" t="s">
        <v>286</v>
      </c>
      <c r="S194" s="320" t="s">
        <v>286</v>
      </c>
      <c r="T194" s="320" t="s">
        <v>286</v>
      </c>
      <c r="U194" s="320" t="s">
        <v>286</v>
      </c>
    </row>
    <row r="195" spans="1:21" s="301" customFormat="1" x14ac:dyDescent="0.25">
      <c r="A195" s="307" t="s">
        <v>541</v>
      </c>
      <c r="B195" s="141" t="s">
        <v>866</v>
      </c>
      <c r="C195" s="306" t="s">
        <v>749</v>
      </c>
      <c r="D195" s="320" t="s">
        <v>286</v>
      </c>
      <c r="E195" s="320" t="s">
        <v>286</v>
      </c>
      <c r="F195" s="320" t="s">
        <v>286</v>
      </c>
      <c r="G195" s="320" t="s">
        <v>286</v>
      </c>
      <c r="H195" s="320" t="s">
        <v>286</v>
      </c>
      <c r="I195" s="320" t="s">
        <v>286</v>
      </c>
      <c r="J195" s="320" t="s">
        <v>286</v>
      </c>
      <c r="K195" s="320" t="s">
        <v>286</v>
      </c>
      <c r="L195" s="320" t="s">
        <v>286</v>
      </c>
      <c r="M195" s="320" t="s">
        <v>286</v>
      </c>
      <c r="N195" s="320" t="s">
        <v>286</v>
      </c>
      <c r="O195" s="320" t="s">
        <v>286</v>
      </c>
      <c r="P195" s="320" t="s">
        <v>286</v>
      </c>
      <c r="Q195" s="320" t="s">
        <v>286</v>
      </c>
      <c r="R195" s="320" t="s">
        <v>286</v>
      </c>
      <c r="S195" s="320" t="s">
        <v>286</v>
      </c>
      <c r="T195" s="320" t="s">
        <v>286</v>
      </c>
      <c r="U195" s="320" t="s">
        <v>286</v>
      </c>
    </row>
    <row r="196" spans="1:21" s="301" customFormat="1" x14ac:dyDescent="0.25">
      <c r="A196" s="307" t="s">
        <v>798</v>
      </c>
      <c r="B196" s="141" t="s">
        <v>799</v>
      </c>
      <c r="C196" s="306" t="s">
        <v>749</v>
      </c>
      <c r="D196" s="318">
        <v>163.26903407</v>
      </c>
      <c r="E196" s="318">
        <v>163.26903407</v>
      </c>
      <c r="F196" s="318">
        <v>118.25744000000002</v>
      </c>
      <c r="G196" s="318">
        <v>179.61500000000001</v>
      </c>
      <c r="H196" s="318">
        <v>114.203</v>
      </c>
      <c r="I196" s="322">
        <f>I52*1.2</f>
        <v>72.496499999999997</v>
      </c>
      <c r="J196" s="322">
        <f>J52*1.2</f>
        <v>75.541353000000001</v>
      </c>
      <c r="K196" s="318">
        <v>0</v>
      </c>
      <c r="L196" s="322">
        <f>L52*1.2</f>
        <v>78.563007120000009</v>
      </c>
      <c r="M196" s="318">
        <v>0</v>
      </c>
      <c r="N196" s="322">
        <f>N52*1.2</f>
        <v>81.705527404800009</v>
      </c>
      <c r="O196" s="318">
        <v>0</v>
      </c>
      <c r="P196" s="322">
        <f>P52*1.2</f>
        <v>84.973748500992016</v>
      </c>
      <c r="Q196" s="318">
        <v>0</v>
      </c>
      <c r="R196" s="322">
        <f>R52*1.2</f>
        <v>88.372698441031702</v>
      </c>
      <c r="S196" s="318">
        <v>0</v>
      </c>
      <c r="T196" s="318">
        <f>H196+J196+L196+N196+P196+R196</f>
        <v>523.35933446682373</v>
      </c>
      <c r="U196" s="318">
        <f>I196+J196+L196+N196+P196+R196</f>
        <v>481.65283446682372</v>
      </c>
    </row>
    <row r="197" spans="1:21" s="301" customFormat="1" ht="31.5" x14ac:dyDescent="0.25">
      <c r="A197" s="307" t="s">
        <v>542</v>
      </c>
      <c r="B197" s="285" t="s">
        <v>902</v>
      </c>
      <c r="C197" s="306" t="s">
        <v>749</v>
      </c>
      <c r="D197" s="318">
        <v>0</v>
      </c>
      <c r="E197" s="318">
        <v>0</v>
      </c>
      <c r="F197" s="318">
        <v>0</v>
      </c>
      <c r="G197" s="318">
        <v>28.317</v>
      </c>
      <c r="H197" s="318">
        <v>0</v>
      </c>
      <c r="I197" s="318">
        <v>0</v>
      </c>
      <c r="J197" s="318">
        <v>0</v>
      </c>
      <c r="K197" s="318">
        <v>0</v>
      </c>
      <c r="L197" s="318">
        <v>0</v>
      </c>
      <c r="M197" s="318">
        <v>0</v>
      </c>
      <c r="N197" s="318">
        <v>0</v>
      </c>
      <c r="O197" s="318">
        <v>0</v>
      </c>
      <c r="P197" s="318">
        <v>0</v>
      </c>
      <c r="Q197" s="318">
        <v>0</v>
      </c>
      <c r="R197" s="318">
        <v>0</v>
      </c>
      <c r="S197" s="318">
        <v>0</v>
      </c>
      <c r="T197" s="318">
        <f>H197+J197+L197+N197+P197+R197</f>
        <v>0</v>
      </c>
      <c r="U197" s="318">
        <f>I197+J197+L197+N197+P197+R197</f>
        <v>0</v>
      </c>
    </row>
    <row r="198" spans="1:21" s="301" customFormat="1" ht="31.5" x14ac:dyDescent="0.25">
      <c r="A198" s="307" t="s">
        <v>649</v>
      </c>
      <c r="B198" s="285" t="s">
        <v>1063</v>
      </c>
      <c r="C198" s="306" t="s">
        <v>749</v>
      </c>
      <c r="D198" s="318">
        <v>29.230145350000001</v>
      </c>
      <c r="E198" s="318">
        <v>29.230145350000001</v>
      </c>
      <c r="F198" s="318">
        <v>25.3232071087868</v>
      </c>
      <c r="G198" s="318">
        <v>0</v>
      </c>
      <c r="H198" s="318">
        <v>6.992</v>
      </c>
      <c r="I198" s="320">
        <f>I59*1.2</f>
        <v>30.210660000000001</v>
      </c>
      <c r="J198" s="320">
        <f>J59*1.2</f>
        <v>31.479507720000001</v>
      </c>
      <c r="K198" s="320" t="s">
        <v>286</v>
      </c>
      <c r="L198" s="320">
        <f>L59*1.2</f>
        <v>32.738688028799999</v>
      </c>
      <c r="M198" s="320" t="s">
        <v>286</v>
      </c>
      <c r="N198" s="320">
        <f>N59*1.2</f>
        <v>34.048235549951997</v>
      </c>
      <c r="O198" s="320" t="s">
        <v>286</v>
      </c>
      <c r="P198" s="320">
        <f>P59*1.2</f>
        <v>35.410164971950081</v>
      </c>
      <c r="Q198" s="320" t="s">
        <v>286</v>
      </c>
      <c r="R198" s="320">
        <f>R59*1.2</f>
        <v>36.826571570828087</v>
      </c>
      <c r="S198" s="320" t="s">
        <v>286</v>
      </c>
      <c r="T198" s="318">
        <f>H198+J198+L198+N198+P198+R198</f>
        <v>177.49516784153019</v>
      </c>
      <c r="U198" s="318">
        <f>I198+J198+L198+N198+P198+R198</f>
        <v>200.71382784153016</v>
      </c>
    </row>
    <row r="199" spans="1:21" s="301" customFormat="1" x14ac:dyDescent="0.25">
      <c r="A199" s="307" t="s">
        <v>650</v>
      </c>
      <c r="B199" s="285" t="s">
        <v>1049</v>
      </c>
      <c r="C199" s="306" t="s">
        <v>749</v>
      </c>
      <c r="D199" s="320" t="s">
        <v>286</v>
      </c>
      <c r="E199" s="320" t="s">
        <v>286</v>
      </c>
      <c r="F199" s="320" t="s">
        <v>286</v>
      </c>
      <c r="G199" s="320" t="s">
        <v>286</v>
      </c>
      <c r="H199" s="320" t="s">
        <v>286</v>
      </c>
      <c r="I199" s="320" t="s">
        <v>286</v>
      </c>
      <c r="J199" s="320" t="s">
        <v>286</v>
      </c>
      <c r="K199" s="320" t="s">
        <v>286</v>
      </c>
      <c r="L199" s="320" t="s">
        <v>286</v>
      </c>
      <c r="M199" s="320" t="s">
        <v>286</v>
      </c>
      <c r="N199" s="320" t="s">
        <v>286</v>
      </c>
      <c r="O199" s="320" t="s">
        <v>286</v>
      </c>
      <c r="P199" s="320" t="s">
        <v>286</v>
      </c>
      <c r="Q199" s="320" t="s">
        <v>286</v>
      </c>
      <c r="R199" s="320" t="s">
        <v>286</v>
      </c>
      <c r="S199" s="320" t="s">
        <v>286</v>
      </c>
      <c r="T199" s="320" t="s">
        <v>286</v>
      </c>
      <c r="U199" s="320" t="s">
        <v>286</v>
      </c>
    </row>
    <row r="200" spans="1:21" s="301" customFormat="1" x14ac:dyDescent="0.25">
      <c r="A200" s="307" t="s">
        <v>651</v>
      </c>
      <c r="B200" s="285" t="s">
        <v>639</v>
      </c>
      <c r="C200" s="306" t="s">
        <v>749</v>
      </c>
      <c r="D200" s="318">
        <v>181.23652784367491</v>
      </c>
      <c r="E200" s="318">
        <v>181.23652784367491</v>
      </c>
      <c r="F200" s="318">
        <v>123.79024000000001</v>
      </c>
      <c r="G200" s="318">
        <v>214.16499999999999</v>
      </c>
      <c r="H200" s="318">
        <v>110.527</v>
      </c>
      <c r="I200" s="322">
        <f>I63-I201</f>
        <v>182.14560847255214</v>
      </c>
      <c r="J200" s="322">
        <f>J63-J201</f>
        <v>189.79572402839932</v>
      </c>
      <c r="K200" s="318">
        <v>0</v>
      </c>
      <c r="L200" s="322">
        <f>L63-L201</f>
        <v>197.38755298953529</v>
      </c>
      <c r="M200" s="318">
        <v>0</v>
      </c>
      <c r="N200" s="322">
        <f>N63-N201</f>
        <v>205.2830551091167</v>
      </c>
      <c r="O200" s="318">
        <v>0</v>
      </c>
      <c r="P200" s="322">
        <f>P63-P201</f>
        <v>213.49437731348138</v>
      </c>
      <c r="Q200" s="318">
        <v>0</v>
      </c>
      <c r="R200" s="322">
        <f>R63-R201</f>
        <v>222.03415240602061</v>
      </c>
      <c r="S200" s="318">
        <v>0</v>
      </c>
      <c r="T200" s="318">
        <f t="shared" ref="T200:T202" si="98">H200+J200+L200+N200+P200+R200</f>
        <v>1138.5218618465533</v>
      </c>
      <c r="U200" s="318">
        <f t="shared" ref="U200:U203" si="99">I200+J200+L200+N200+P200+R200</f>
        <v>1210.1404703191056</v>
      </c>
    </row>
    <row r="201" spans="1:21" s="301" customFormat="1" x14ac:dyDescent="0.25">
      <c r="A201" s="307" t="s">
        <v>652</v>
      </c>
      <c r="B201" s="285" t="s">
        <v>824</v>
      </c>
      <c r="C201" s="306" t="s">
        <v>749</v>
      </c>
      <c r="D201" s="318">
        <v>55.861316827411699</v>
      </c>
      <c r="E201" s="318">
        <v>55.861316827411699</v>
      </c>
      <c r="F201" s="318">
        <v>36.816640000000007</v>
      </c>
      <c r="G201" s="318">
        <v>63.412999999999997</v>
      </c>
      <c r="H201" s="318">
        <v>32.872</v>
      </c>
      <c r="I201" s="322">
        <f>I63*30.4/130.4</f>
        <v>55.372264975655845</v>
      </c>
      <c r="J201" s="318">
        <f>J63*30.4/130.4</f>
        <v>57.697900104633391</v>
      </c>
      <c r="K201" s="318">
        <v>0</v>
      </c>
      <c r="L201" s="318">
        <f>L63*30.4/130.4</f>
        <v>60.005816108818728</v>
      </c>
      <c r="M201" s="318">
        <v>0</v>
      </c>
      <c r="N201" s="318">
        <f>N63*30.4/130.4</f>
        <v>62.406048753171461</v>
      </c>
      <c r="O201" s="318">
        <v>0</v>
      </c>
      <c r="P201" s="318">
        <f>P63*30.4/130.4</f>
        <v>64.90229070329832</v>
      </c>
      <c r="Q201" s="318">
        <v>0</v>
      </c>
      <c r="R201" s="318">
        <f>R63*30.4/130.4</f>
        <v>67.498382331430264</v>
      </c>
      <c r="S201" s="318">
        <v>0</v>
      </c>
      <c r="T201" s="318">
        <f t="shared" si="98"/>
        <v>345.38243800135217</v>
      </c>
      <c r="U201" s="318">
        <f t="shared" si="99"/>
        <v>367.88270297700802</v>
      </c>
    </row>
    <row r="202" spans="1:21" s="301" customFormat="1" x14ac:dyDescent="0.25">
      <c r="A202" s="307" t="s">
        <v>791</v>
      </c>
      <c r="B202" s="285" t="s">
        <v>1023</v>
      </c>
      <c r="C202" s="306" t="s">
        <v>749</v>
      </c>
      <c r="D202" s="318">
        <v>2.6739825799999997</v>
      </c>
      <c r="E202" s="318">
        <v>2.6739825799999997</v>
      </c>
      <c r="F202" s="318">
        <v>21.117986438348801</v>
      </c>
      <c r="G202" s="318">
        <v>3.9289999999999998</v>
      </c>
      <c r="H202" s="318">
        <v>20.393941189033981</v>
      </c>
      <c r="I202" s="322">
        <f>I70+I130</f>
        <v>8.7056899999999988</v>
      </c>
      <c r="J202" s="322">
        <f>J70+J130</f>
        <v>9.0713289799999988</v>
      </c>
      <c r="K202" s="318">
        <v>0</v>
      </c>
      <c r="L202" s="322">
        <f>L70+L130</f>
        <v>9.4341821392000007</v>
      </c>
      <c r="M202" s="318">
        <v>0</v>
      </c>
      <c r="N202" s="322">
        <f>N70+N130</f>
        <v>9.8115494247679997</v>
      </c>
      <c r="O202" s="318">
        <v>0</v>
      </c>
      <c r="P202" s="322">
        <f>P70+P130</f>
        <v>10.20401140175872</v>
      </c>
      <c r="Q202" s="318">
        <v>0</v>
      </c>
      <c r="R202" s="322">
        <f>R70+R130</f>
        <v>10.61217185782907</v>
      </c>
      <c r="S202" s="318">
        <v>0</v>
      </c>
      <c r="T202" s="318">
        <f t="shared" si="98"/>
        <v>69.527184992589767</v>
      </c>
      <c r="U202" s="318">
        <f t="shared" si="99"/>
        <v>57.83893380355579</v>
      </c>
    </row>
    <row r="203" spans="1:21" s="301" customFormat="1" x14ac:dyDescent="0.25">
      <c r="A203" s="307" t="s">
        <v>801</v>
      </c>
      <c r="B203" s="141" t="s">
        <v>802</v>
      </c>
      <c r="C203" s="306" t="s">
        <v>749</v>
      </c>
      <c r="D203" s="318">
        <v>0</v>
      </c>
      <c r="E203" s="318">
        <v>0</v>
      </c>
      <c r="F203" s="318">
        <v>0</v>
      </c>
      <c r="G203" s="318">
        <v>0</v>
      </c>
      <c r="H203" s="318">
        <v>17.099854461864343</v>
      </c>
      <c r="I203" s="318">
        <v>0</v>
      </c>
      <c r="J203" s="318">
        <v>0</v>
      </c>
      <c r="K203" s="318">
        <v>0</v>
      </c>
      <c r="L203" s="318">
        <v>0</v>
      </c>
      <c r="M203" s="318">
        <v>0</v>
      </c>
      <c r="N203" s="318">
        <v>0</v>
      </c>
      <c r="O203" s="318">
        <v>0</v>
      </c>
      <c r="P203" s="318">
        <v>0</v>
      </c>
      <c r="Q203" s="318">
        <v>0</v>
      </c>
      <c r="R203" s="318">
        <v>0</v>
      </c>
      <c r="S203" s="318">
        <v>0</v>
      </c>
      <c r="T203" s="323">
        <f>H203+J203+L203+N203+P203+R203</f>
        <v>17.099854461864343</v>
      </c>
      <c r="U203" s="323">
        <f t="shared" si="99"/>
        <v>0</v>
      </c>
    </row>
    <row r="204" spans="1:21" s="301" customFormat="1" x14ac:dyDescent="0.25">
      <c r="A204" s="307" t="s">
        <v>800</v>
      </c>
      <c r="B204" s="285" t="s">
        <v>896</v>
      </c>
      <c r="C204" s="306" t="s">
        <v>749</v>
      </c>
      <c r="D204" s="318">
        <v>40.462318959020664</v>
      </c>
      <c r="E204" s="318">
        <v>40.462318959020664</v>
      </c>
      <c r="F204" s="318">
        <v>23.657760000000003</v>
      </c>
      <c r="G204" s="318">
        <v>45.427</v>
      </c>
      <c r="H204" s="318">
        <v>22.847000000000001</v>
      </c>
      <c r="I204" s="322">
        <f>I55*1.2</f>
        <v>35.34170764182084</v>
      </c>
      <c r="J204" s="322">
        <f>J55*1.2</f>
        <v>36.826059362777315</v>
      </c>
      <c r="K204" s="318">
        <v>0</v>
      </c>
      <c r="L204" s="322">
        <f>L55*1.2</f>
        <v>38.299101737288403</v>
      </c>
      <c r="M204" s="318">
        <v>0</v>
      </c>
      <c r="N204" s="322">
        <f>N55*1.2</f>
        <v>39.831065806779939</v>
      </c>
      <c r="O204" s="318">
        <v>0</v>
      </c>
      <c r="P204" s="322">
        <f>P55*1.2</f>
        <v>41.424308439051138</v>
      </c>
      <c r="Q204" s="318">
        <v>0</v>
      </c>
      <c r="R204" s="322">
        <f>R55*1.2</f>
        <v>43.081280776613184</v>
      </c>
      <c r="S204" s="318">
        <v>0</v>
      </c>
      <c r="T204" s="318">
        <f t="shared" ref="T204:T206" si="100">H204+J204+L204+N204+P204+R204</f>
        <v>222.30881612251</v>
      </c>
      <c r="U204" s="318">
        <f t="shared" ref="U204:U206" si="101">I204+J204+L204+N204+P204+R204</f>
        <v>234.80352376433081</v>
      </c>
    </row>
    <row r="205" spans="1:21" s="301" customFormat="1" x14ac:dyDescent="0.25">
      <c r="A205" s="307" t="s">
        <v>803</v>
      </c>
      <c r="B205" s="285" t="s">
        <v>897</v>
      </c>
      <c r="C205" s="306" t="s">
        <v>749</v>
      </c>
      <c r="D205" s="318">
        <v>5.4588560764357821</v>
      </c>
      <c r="E205" s="318">
        <v>5.4588560764357821</v>
      </c>
      <c r="F205" s="318">
        <v>37.593000000000004</v>
      </c>
      <c r="G205" s="318">
        <v>66.822000000000003</v>
      </c>
      <c r="H205" s="318">
        <v>40.659999999999997</v>
      </c>
      <c r="I205" s="322">
        <f>I57*1.2</f>
        <v>33.254987285087132</v>
      </c>
      <c r="J205" s="322">
        <f>J57*1.2</f>
        <v>34.65169675106079</v>
      </c>
      <c r="K205" s="318">
        <v>0</v>
      </c>
      <c r="L205" s="322">
        <f>L57*1.2</f>
        <v>36.037764621103221</v>
      </c>
      <c r="M205" s="318">
        <v>0</v>
      </c>
      <c r="N205" s="322">
        <f>N57*1.2</f>
        <v>37.479275205947353</v>
      </c>
      <c r="O205" s="318">
        <v>0</v>
      </c>
      <c r="P205" s="322">
        <f>P57*1.2</f>
        <v>38.978446214185247</v>
      </c>
      <c r="Q205" s="318">
        <v>0</v>
      </c>
      <c r="R205" s="322">
        <f>R57*1.2</f>
        <v>40.53758406275265</v>
      </c>
      <c r="S205" s="318">
        <v>0</v>
      </c>
      <c r="T205" s="318">
        <f t="shared" si="100"/>
        <v>228.34476685504927</v>
      </c>
      <c r="U205" s="318">
        <f t="shared" si="101"/>
        <v>220.93975414013639</v>
      </c>
    </row>
    <row r="206" spans="1:21" s="301" customFormat="1" x14ac:dyDescent="0.25">
      <c r="A206" s="307" t="s">
        <v>804</v>
      </c>
      <c r="B206" s="285" t="s">
        <v>806</v>
      </c>
      <c r="C206" s="306" t="s">
        <v>749</v>
      </c>
      <c r="D206" s="318">
        <v>0.29397977000000003</v>
      </c>
      <c r="E206" s="318">
        <v>0.29397977000000003</v>
      </c>
      <c r="F206" s="318">
        <v>0</v>
      </c>
      <c r="G206" s="318">
        <v>0.219</v>
      </c>
      <c r="H206" s="318">
        <f>H75</f>
        <v>0.71385032000000004</v>
      </c>
      <c r="I206" s="331">
        <f t="shared" ref="I206:S206" si="102">I75</f>
        <v>0.26032</v>
      </c>
      <c r="J206" s="331">
        <f t="shared" si="102"/>
        <v>0.27125344000000001</v>
      </c>
      <c r="K206" s="318">
        <f t="shared" si="102"/>
        <v>0</v>
      </c>
      <c r="L206" s="331">
        <f t="shared" si="102"/>
        <v>0.28210357760000004</v>
      </c>
      <c r="M206" s="318">
        <f t="shared" si="102"/>
        <v>0</v>
      </c>
      <c r="N206" s="331">
        <f t="shared" si="102"/>
        <v>0.29338772070400004</v>
      </c>
      <c r="O206" s="318">
        <f t="shared" si="102"/>
        <v>0</v>
      </c>
      <c r="P206" s="331">
        <f t="shared" si="102"/>
        <v>0.30512322953216003</v>
      </c>
      <c r="Q206" s="318">
        <f t="shared" si="102"/>
        <v>0</v>
      </c>
      <c r="R206" s="331">
        <f t="shared" si="102"/>
        <v>0.31732815871344644</v>
      </c>
      <c r="S206" s="318">
        <f t="shared" si="102"/>
        <v>0</v>
      </c>
      <c r="T206" s="318">
        <f t="shared" si="100"/>
        <v>2.1830464465496067</v>
      </c>
      <c r="U206" s="318">
        <f t="shared" si="101"/>
        <v>1.7295161265496066</v>
      </c>
    </row>
    <row r="207" spans="1:21" s="301" customFormat="1" ht="31.5" x14ac:dyDescent="0.25">
      <c r="A207" s="307" t="s">
        <v>805</v>
      </c>
      <c r="B207" s="285" t="s">
        <v>1003</v>
      </c>
      <c r="C207" s="306" t="s">
        <v>749</v>
      </c>
      <c r="D207" s="320" t="s">
        <v>286</v>
      </c>
      <c r="E207" s="320" t="s">
        <v>286</v>
      </c>
      <c r="F207" s="320" t="s">
        <v>286</v>
      </c>
      <c r="G207" s="320" t="s">
        <v>286</v>
      </c>
      <c r="H207" s="320" t="s">
        <v>286</v>
      </c>
      <c r="I207" s="320" t="s">
        <v>286</v>
      </c>
      <c r="J207" s="320" t="s">
        <v>286</v>
      </c>
      <c r="K207" s="320" t="s">
        <v>286</v>
      </c>
      <c r="L207" s="320" t="s">
        <v>286</v>
      </c>
      <c r="M207" s="320" t="s">
        <v>286</v>
      </c>
      <c r="N207" s="320" t="s">
        <v>286</v>
      </c>
      <c r="O207" s="320" t="s">
        <v>286</v>
      </c>
      <c r="P207" s="320" t="s">
        <v>286</v>
      </c>
      <c r="Q207" s="320" t="s">
        <v>286</v>
      </c>
      <c r="R207" s="320" t="s">
        <v>286</v>
      </c>
      <c r="S207" s="320" t="s">
        <v>286</v>
      </c>
      <c r="T207" s="320" t="s">
        <v>286</v>
      </c>
      <c r="U207" s="320" t="s">
        <v>286</v>
      </c>
    </row>
    <row r="208" spans="1:21" s="301" customFormat="1" x14ac:dyDescent="0.25">
      <c r="A208" s="307" t="s">
        <v>825</v>
      </c>
      <c r="B208" s="285" t="s">
        <v>1064</v>
      </c>
      <c r="C208" s="306" t="s">
        <v>749</v>
      </c>
      <c r="D208" s="318">
        <v>29.382548018212781</v>
      </c>
      <c r="E208" s="318">
        <v>29.382548018212781</v>
      </c>
      <c r="F208" s="318">
        <v>132.84768000000003</v>
      </c>
      <c r="G208" s="318">
        <v>0.75</v>
      </c>
      <c r="H208" s="318">
        <v>123.29300000000001</v>
      </c>
      <c r="I208" s="322">
        <f>I73+I78+I80</f>
        <v>127.09883167408</v>
      </c>
      <c r="J208" s="322">
        <f>J73+J78+J80</f>
        <v>132.43698260439137</v>
      </c>
      <c r="K208" s="318">
        <v>0</v>
      </c>
      <c r="L208" s="322">
        <f>L73+L78+L80</f>
        <v>137.73446190856703</v>
      </c>
      <c r="M208" s="318">
        <v>0</v>
      </c>
      <c r="N208" s="322">
        <f>N73+N78+N80</f>
        <v>143.2438403849097</v>
      </c>
      <c r="O208" s="318">
        <v>0</v>
      </c>
      <c r="P208" s="322">
        <f>P73+P78+P80</f>
        <v>148.97359400030612</v>
      </c>
      <c r="Q208" s="318">
        <v>0</v>
      </c>
      <c r="R208" s="322">
        <f>R73+R78+R80</f>
        <v>154.93253776031835</v>
      </c>
      <c r="S208" s="318">
        <v>0</v>
      </c>
      <c r="T208" s="318">
        <f t="shared" ref="T208:T209" si="103">H208+J208+L208+N208+P208+R208</f>
        <v>840.61441665849259</v>
      </c>
      <c r="U208" s="318">
        <f t="shared" ref="U208:U209" si="104">I208+J208+L208+N208+P208+R208</f>
        <v>844.42024833257256</v>
      </c>
    </row>
    <row r="209" spans="1:21" s="301" customFormat="1" ht="26.25" customHeight="1" x14ac:dyDescent="0.25">
      <c r="A209" s="307" t="s">
        <v>543</v>
      </c>
      <c r="B209" s="298" t="s">
        <v>1024</v>
      </c>
      <c r="C209" s="306" t="s">
        <v>749</v>
      </c>
      <c r="D209" s="318">
        <v>0</v>
      </c>
      <c r="E209" s="318">
        <v>0</v>
      </c>
      <c r="F209" s="318">
        <v>0</v>
      </c>
      <c r="G209" s="318">
        <v>0</v>
      </c>
      <c r="H209" s="318">
        <v>0</v>
      </c>
      <c r="I209" s="322">
        <v>0</v>
      </c>
      <c r="J209" s="318">
        <v>0</v>
      </c>
      <c r="K209" s="318">
        <v>0</v>
      </c>
      <c r="L209" s="318">
        <v>0</v>
      </c>
      <c r="M209" s="318">
        <v>0</v>
      </c>
      <c r="N209" s="318">
        <v>0</v>
      </c>
      <c r="O209" s="318">
        <v>0</v>
      </c>
      <c r="P209" s="318">
        <v>0</v>
      </c>
      <c r="Q209" s="318">
        <v>0</v>
      </c>
      <c r="R209" s="318">
        <v>0</v>
      </c>
      <c r="S209" s="318">
        <v>0</v>
      </c>
      <c r="T209" s="318">
        <f t="shared" si="103"/>
        <v>0</v>
      </c>
      <c r="U209" s="318">
        <f t="shared" si="104"/>
        <v>0</v>
      </c>
    </row>
    <row r="210" spans="1:21" s="301" customFormat="1" x14ac:dyDescent="0.25">
      <c r="A210" s="307" t="s">
        <v>544</v>
      </c>
      <c r="B210" s="285" t="s">
        <v>44</v>
      </c>
      <c r="C210" s="306" t="s">
        <v>749</v>
      </c>
      <c r="D210" s="320" t="s">
        <v>286</v>
      </c>
      <c r="E210" s="320" t="s">
        <v>286</v>
      </c>
      <c r="F210" s="320" t="s">
        <v>286</v>
      </c>
      <c r="G210" s="320" t="s">
        <v>286</v>
      </c>
      <c r="H210" s="320" t="s">
        <v>286</v>
      </c>
      <c r="I210" s="320" t="s">
        <v>286</v>
      </c>
      <c r="J210" s="320" t="s">
        <v>286</v>
      </c>
      <c r="K210" s="320" t="s">
        <v>286</v>
      </c>
      <c r="L210" s="320" t="s">
        <v>286</v>
      </c>
      <c r="M210" s="320" t="s">
        <v>286</v>
      </c>
      <c r="N210" s="320" t="s">
        <v>286</v>
      </c>
      <c r="O210" s="320" t="s">
        <v>286</v>
      </c>
      <c r="P210" s="320" t="s">
        <v>286</v>
      </c>
      <c r="Q210" s="320" t="s">
        <v>286</v>
      </c>
      <c r="R210" s="320" t="s">
        <v>286</v>
      </c>
      <c r="S210" s="320" t="s">
        <v>286</v>
      </c>
      <c r="T210" s="320" t="s">
        <v>286</v>
      </c>
      <c r="U210" s="320" t="s">
        <v>286</v>
      </c>
    </row>
    <row r="211" spans="1:21" s="301" customFormat="1" x14ac:dyDescent="0.25">
      <c r="A211" s="307" t="s">
        <v>545</v>
      </c>
      <c r="B211" s="285" t="s">
        <v>68</v>
      </c>
      <c r="C211" s="306" t="s">
        <v>749</v>
      </c>
      <c r="D211" s="320" t="s">
        <v>286</v>
      </c>
      <c r="E211" s="320" t="s">
        <v>286</v>
      </c>
      <c r="F211" s="320" t="s">
        <v>286</v>
      </c>
      <c r="G211" s="320" t="s">
        <v>286</v>
      </c>
      <c r="H211" s="320" t="s">
        <v>286</v>
      </c>
      <c r="I211" s="320" t="s">
        <v>286</v>
      </c>
      <c r="J211" s="320" t="s">
        <v>286</v>
      </c>
      <c r="K211" s="320" t="s">
        <v>286</v>
      </c>
      <c r="L211" s="320" t="s">
        <v>286</v>
      </c>
      <c r="M211" s="320" t="s">
        <v>286</v>
      </c>
      <c r="N211" s="320" t="s">
        <v>286</v>
      </c>
      <c r="O211" s="320" t="s">
        <v>286</v>
      </c>
      <c r="P211" s="320" t="s">
        <v>286</v>
      </c>
      <c r="Q211" s="320" t="s">
        <v>286</v>
      </c>
      <c r="R211" s="320" t="s">
        <v>286</v>
      </c>
      <c r="S211" s="320" t="s">
        <v>286</v>
      </c>
      <c r="T211" s="320" t="s">
        <v>286</v>
      </c>
      <c r="U211" s="320" t="s">
        <v>286</v>
      </c>
    </row>
    <row r="212" spans="1:21" s="301" customFormat="1" ht="34.5" customHeight="1" x14ac:dyDescent="0.25">
      <c r="A212" s="307" t="s">
        <v>653</v>
      </c>
      <c r="B212" s="141" t="s">
        <v>1071</v>
      </c>
      <c r="C212" s="306" t="s">
        <v>749</v>
      </c>
      <c r="D212" s="320" t="s">
        <v>286</v>
      </c>
      <c r="E212" s="320" t="s">
        <v>286</v>
      </c>
      <c r="F212" s="320" t="s">
        <v>286</v>
      </c>
      <c r="G212" s="320" t="s">
        <v>286</v>
      </c>
      <c r="H212" s="320" t="s">
        <v>286</v>
      </c>
      <c r="I212" s="320" t="s">
        <v>286</v>
      </c>
      <c r="J212" s="320" t="s">
        <v>286</v>
      </c>
      <c r="K212" s="320" t="s">
        <v>286</v>
      </c>
      <c r="L212" s="320" t="s">
        <v>286</v>
      </c>
      <c r="M212" s="320" t="s">
        <v>286</v>
      </c>
      <c r="N212" s="320" t="s">
        <v>286</v>
      </c>
      <c r="O212" s="320" t="s">
        <v>286</v>
      </c>
      <c r="P212" s="320" t="s">
        <v>286</v>
      </c>
      <c r="Q212" s="320" t="s">
        <v>286</v>
      </c>
      <c r="R212" s="320" t="s">
        <v>286</v>
      </c>
      <c r="S212" s="320" t="s">
        <v>286</v>
      </c>
      <c r="T212" s="320" t="s">
        <v>286</v>
      </c>
      <c r="U212" s="320" t="s">
        <v>286</v>
      </c>
    </row>
    <row r="213" spans="1:21" s="301" customFormat="1" x14ac:dyDescent="0.25">
      <c r="A213" s="307" t="s">
        <v>654</v>
      </c>
      <c r="B213" s="286" t="s">
        <v>620</v>
      </c>
      <c r="C213" s="306" t="s">
        <v>749</v>
      </c>
      <c r="D213" s="320" t="s">
        <v>286</v>
      </c>
      <c r="E213" s="320" t="s">
        <v>286</v>
      </c>
      <c r="F213" s="320" t="s">
        <v>286</v>
      </c>
      <c r="G213" s="320" t="s">
        <v>286</v>
      </c>
      <c r="H213" s="320" t="s">
        <v>286</v>
      </c>
      <c r="I213" s="320" t="s">
        <v>286</v>
      </c>
      <c r="J213" s="320" t="s">
        <v>286</v>
      </c>
      <c r="K213" s="320" t="s">
        <v>286</v>
      </c>
      <c r="L213" s="320" t="s">
        <v>286</v>
      </c>
      <c r="M213" s="320" t="s">
        <v>286</v>
      </c>
      <c r="N213" s="320" t="s">
        <v>286</v>
      </c>
      <c r="O213" s="320" t="s">
        <v>286</v>
      </c>
      <c r="P213" s="320" t="s">
        <v>286</v>
      </c>
      <c r="Q213" s="320" t="s">
        <v>286</v>
      </c>
      <c r="R213" s="320" t="s">
        <v>286</v>
      </c>
      <c r="S213" s="320" t="s">
        <v>286</v>
      </c>
      <c r="T213" s="320" t="s">
        <v>286</v>
      </c>
      <c r="U213" s="320" t="s">
        <v>286</v>
      </c>
    </row>
    <row r="214" spans="1:21" s="301" customFormat="1" x14ac:dyDescent="0.25">
      <c r="A214" s="307" t="s">
        <v>655</v>
      </c>
      <c r="B214" s="286" t="s">
        <v>739</v>
      </c>
      <c r="C214" s="306" t="s">
        <v>749</v>
      </c>
      <c r="D214" s="320" t="s">
        <v>286</v>
      </c>
      <c r="E214" s="320" t="s">
        <v>286</v>
      </c>
      <c r="F214" s="320" t="s">
        <v>286</v>
      </c>
      <c r="G214" s="320" t="s">
        <v>286</v>
      </c>
      <c r="H214" s="320" t="s">
        <v>286</v>
      </c>
      <c r="I214" s="320" t="s">
        <v>286</v>
      </c>
      <c r="J214" s="320" t="s">
        <v>286</v>
      </c>
      <c r="K214" s="320" t="s">
        <v>286</v>
      </c>
      <c r="L214" s="320" t="s">
        <v>286</v>
      </c>
      <c r="M214" s="320" t="s">
        <v>286</v>
      </c>
      <c r="N214" s="320" t="s">
        <v>286</v>
      </c>
      <c r="O214" s="320" t="s">
        <v>286</v>
      </c>
      <c r="P214" s="320" t="s">
        <v>286</v>
      </c>
      <c r="Q214" s="320" t="s">
        <v>286</v>
      </c>
      <c r="R214" s="320" t="s">
        <v>286</v>
      </c>
      <c r="S214" s="320" t="s">
        <v>286</v>
      </c>
      <c r="T214" s="320" t="s">
        <v>286</v>
      </c>
      <c r="U214" s="320" t="s">
        <v>286</v>
      </c>
    </row>
    <row r="215" spans="1:21" s="301" customFormat="1" x14ac:dyDescent="0.25">
      <c r="A215" s="307" t="s">
        <v>546</v>
      </c>
      <c r="B215" s="285" t="s">
        <v>1065</v>
      </c>
      <c r="C215" s="306" t="s">
        <v>749</v>
      </c>
      <c r="D215" s="320" t="s">
        <v>286</v>
      </c>
      <c r="E215" s="320" t="s">
        <v>286</v>
      </c>
      <c r="F215" s="320" t="s">
        <v>286</v>
      </c>
      <c r="G215" s="320" t="s">
        <v>286</v>
      </c>
      <c r="H215" s="320" t="s">
        <v>286</v>
      </c>
      <c r="I215" s="320" t="s">
        <v>286</v>
      </c>
      <c r="J215" s="320" t="s">
        <v>286</v>
      </c>
      <c r="K215" s="320" t="s">
        <v>286</v>
      </c>
      <c r="L215" s="320" t="s">
        <v>286</v>
      </c>
      <c r="M215" s="320" t="s">
        <v>286</v>
      </c>
      <c r="N215" s="320" t="s">
        <v>286</v>
      </c>
      <c r="O215" s="320" t="s">
        <v>286</v>
      </c>
      <c r="P215" s="320" t="s">
        <v>286</v>
      </c>
      <c r="Q215" s="320" t="s">
        <v>286</v>
      </c>
      <c r="R215" s="320" t="s">
        <v>286</v>
      </c>
      <c r="S215" s="320" t="s">
        <v>286</v>
      </c>
      <c r="T215" s="320" t="s">
        <v>286</v>
      </c>
      <c r="U215" s="320" t="s">
        <v>286</v>
      </c>
    </row>
    <row r="216" spans="1:21" s="301" customFormat="1" x14ac:dyDescent="0.25">
      <c r="A216" s="307" t="s">
        <v>548</v>
      </c>
      <c r="B216" s="298" t="s">
        <v>1025</v>
      </c>
      <c r="C216" s="306" t="s">
        <v>749</v>
      </c>
      <c r="D216" s="318">
        <f t="shared" ref="D216:E216" si="105">D217+D224+D225</f>
        <v>43.430865390000001</v>
      </c>
      <c r="E216" s="318">
        <f t="shared" si="105"/>
        <v>43.430865390000001</v>
      </c>
      <c r="F216" s="322">
        <f>F217+F224+F225</f>
        <v>92.439425660139193</v>
      </c>
      <c r="G216" s="318">
        <f t="shared" ref="G216:H216" si="106">G217+G224+G225</f>
        <v>68.281999999999996</v>
      </c>
      <c r="H216" s="318">
        <f t="shared" si="106"/>
        <v>41.695594000000007</v>
      </c>
      <c r="I216" s="322">
        <f>I217+I224+I225</f>
        <v>60.703699999999998</v>
      </c>
      <c r="J216" s="318">
        <f>J217+J224+J225</f>
        <v>84.577137400000012</v>
      </c>
      <c r="K216" s="318">
        <f t="shared" ref="K216:S216" si="107">K217+K224+K225</f>
        <v>0</v>
      </c>
      <c r="L216" s="318">
        <f>L217+L224+L225</f>
        <v>81.206122199999996</v>
      </c>
      <c r="M216" s="318">
        <f t="shared" si="107"/>
        <v>0</v>
      </c>
      <c r="N216" s="318">
        <f>N217+N224+N225</f>
        <v>81.206122130000011</v>
      </c>
      <c r="O216" s="318">
        <f t="shared" si="107"/>
        <v>0</v>
      </c>
      <c r="P216" s="318">
        <f>P217+P224+P225</f>
        <v>81.206130599999995</v>
      </c>
      <c r="Q216" s="318">
        <f t="shared" si="107"/>
        <v>0</v>
      </c>
      <c r="R216" s="318">
        <f>R217+R224+R225</f>
        <v>81.206125000000014</v>
      </c>
      <c r="S216" s="318">
        <f t="shared" si="107"/>
        <v>0</v>
      </c>
      <c r="T216" s="318">
        <f t="shared" ref="T216:T225" si="108">H216+J216+L216+N216+P216+R216</f>
        <v>451.09723133</v>
      </c>
      <c r="U216" s="318">
        <f t="shared" ref="U216:U225" si="109">I216+J216+L216+N216+P216+R216</f>
        <v>470.10533733</v>
      </c>
    </row>
    <row r="217" spans="1:21" s="301" customFormat="1" x14ac:dyDescent="0.25">
      <c r="A217" s="307" t="s">
        <v>549</v>
      </c>
      <c r="B217" s="285" t="s">
        <v>1026</v>
      </c>
      <c r="C217" s="306" t="s">
        <v>749</v>
      </c>
      <c r="D217" s="318">
        <f t="shared" ref="D217:E217" si="110">D218+D219+D220+D221+D222+D223</f>
        <v>43.430865390000001</v>
      </c>
      <c r="E217" s="318">
        <f t="shared" si="110"/>
        <v>43.430865390000001</v>
      </c>
      <c r="F217" s="322">
        <f>F218+F219+F220+F221+F222+F223</f>
        <v>92.439425660139193</v>
      </c>
      <c r="G217" s="318">
        <f>G218+G219+G220+G221+G222+G223</f>
        <v>51.68</v>
      </c>
      <c r="H217" s="318">
        <f t="shared" ref="H217" si="111">H218+H219+H220+H221+H222+H223</f>
        <v>41.695594000000007</v>
      </c>
      <c r="I217" s="322">
        <f>I218+I219+I220+I221+I222+I223</f>
        <v>60.703699999999998</v>
      </c>
      <c r="J217" s="318">
        <f>J218+J219+J220+J221+J222+J223</f>
        <v>84.577137400000012</v>
      </c>
      <c r="K217" s="318">
        <f t="shared" ref="K217:S217" si="112">K218+K219+K220+K221+K222+K223</f>
        <v>0</v>
      </c>
      <c r="L217" s="318">
        <f t="shared" si="112"/>
        <v>81.206122199999996</v>
      </c>
      <c r="M217" s="318">
        <f t="shared" si="112"/>
        <v>0</v>
      </c>
      <c r="N217" s="318">
        <f t="shared" si="112"/>
        <v>81.206122130000011</v>
      </c>
      <c r="O217" s="318">
        <f t="shared" si="112"/>
        <v>0</v>
      </c>
      <c r="P217" s="318">
        <f t="shared" si="112"/>
        <v>81.206130599999995</v>
      </c>
      <c r="Q217" s="318">
        <f t="shared" si="112"/>
        <v>0</v>
      </c>
      <c r="R217" s="318">
        <f t="shared" si="112"/>
        <v>81.206125000000014</v>
      </c>
      <c r="S217" s="318">
        <f t="shared" si="112"/>
        <v>0</v>
      </c>
      <c r="T217" s="318">
        <f t="shared" si="108"/>
        <v>451.09723133</v>
      </c>
      <c r="U217" s="318">
        <f t="shared" si="109"/>
        <v>470.10533733</v>
      </c>
    </row>
    <row r="218" spans="1:21" s="301" customFormat="1" x14ac:dyDescent="0.25">
      <c r="A218" s="307" t="s">
        <v>656</v>
      </c>
      <c r="B218" s="141" t="s">
        <v>867</v>
      </c>
      <c r="C218" s="306" t="s">
        <v>749</v>
      </c>
      <c r="D218" s="318">
        <v>12.144819</v>
      </c>
      <c r="E218" s="318">
        <v>12.144819</v>
      </c>
      <c r="F218" s="318">
        <v>12.669983306097199</v>
      </c>
      <c r="G218" s="318">
        <v>14.631</v>
      </c>
      <c r="H218" s="322">
        <f>H380+H434</f>
        <v>41.695594000000007</v>
      </c>
      <c r="I218" s="322">
        <f>I380+I434</f>
        <v>60.703699999999998</v>
      </c>
      <c r="J218" s="322">
        <f>J380+J434</f>
        <v>84.577137400000012</v>
      </c>
      <c r="K218" s="318">
        <v>0</v>
      </c>
      <c r="L218" s="322">
        <f>L380+L434</f>
        <v>81.206122199999996</v>
      </c>
      <c r="M218" s="318">
        <v>0</v>
      </c>
      <c r="N218" s="322">
        <f>N380+N434</f>
        <v>81.206122130000011</v>
      </c>
      <c r="O218" s="318">
        <v>0</v>
      </c>
      <c r="P218" s="322">
        <f>P380+P434</f>
        <v>81.206130599999995</v>
      </c>
      <c r="Q218" s="318">
        <v>0</v>
      </c>
      <c r="R218" s="322">
        <f>R380+R434</f>
        <v>81.206125000000014</v>
      </c>
      <c r="S218" s="318">
        <v>0</v>
      </c>
      <c r="T218" s="318">
        <f t="shared" si="108"/>
        <v>451.09723133</v>
      </c>
      <c r="U218" s="318">
        <f t="shared" si="109"/>
        <v>470.10533733</v>
      </c>
    </row>
    <row r="219" spans="1:21" s="301" customFormat="1" x14ac:dyDescent="0.25">
      <c r="A219" s="307" t="s">
        <v>657</v>
      </c>
      <c r="B219" s="141" t="s">
        <v>868</v>
      </c>
      <c r="C219" s="306" t="s">
        <v>749</v>
      </c>
      <c r="D219" s="318">
        <v>9.2839998900000005</v>
      </c>
      <c r="E219" s="318">
        <v>9.2839998900000005</v>
      </c>
      <c r="F219" s="318">
        <v>0.30157634275870399</v>
      </c>
      <c r="G219" s="318">
        <v>36.237000000000002</v>
      </c>
      <c r="H219" s="318">
        <v>0</v>
      </c>
      <c r="I219" s="322"/>
      <c r="J219" s="318">
        <f>I219*1.042</f>
        <v>0</v>
      </c>
      <c r="K219" s="318">
        <v>0</v>
      </c>
      <c r="L219" s="318">
        <f>J219*1.04</f>
        <v>0</v>
      </c>
      <c r="M219" s="318">
        <v>0</v>
      </c>
      <c r="N219" s="318">
        <f>L219*1.04</f>
        <v>0</v>
      </c>
      <c r="O219" s="318">
        <v>0</v>
      </c>
      <c r="P219" s="318">
        <f>N219*1.04</f>
        <v>0</v>
      </c>
      <c r="Q219" s="318">
        <v>0</v>
      </c>
      <c r="R219" s="318">
        <f>P219*1.04</f>
        <v>0</v>
      </c>
      <c r="S219" s="318">
        <v>0</v>
      </c>
      <c r="T219" s="318">
        <f t="shared" si="108"/>
        <v>0</v>
      </c>
      <c r="U219" s="318">
        <f t="shared" si="109"/>
        <v>0</v>
      </c>
    </row>
    <row r="220" spans="1:21" s="301" customFormat="1" ht="31.5" x14ac:dyDescent="0.25">
      <c r="A220" s="307" t="s">
        <v>658</v>
      </c>
      <c r="B220" s="141" t="s">
        <v>869</v>
      </c>
      <c r="C220" s="306" t="s">
        <v>749</v>
      </c>
      <c r="D220" s="318">
        <v>0.29805300000000001</v>
      </c>
      <c r="E220" s="318">
        <v>0.29805300000000001</v>
      </c>
      <c r="F220" s="318">
        <v>0</v>
      </c>
      <c r="G220" s="318">
        <v>0.81200000000000006</v>
      </c>
      <c r="H220" s="318">
        <v>0</v>
      </c>
      <c r="I220" s="322">
        <v>0</v>
      </c>
      <c r="J220" s="318">
        <v>0</v>
      </c>
      <c r="K220" s="318">
        <v>0</v>
      </c>
      <c r="L220" s="318">
        <v>0</v>
      </c>
      <c r="M220" s="318">
        <v>0</v>
      </c>
      <c r="N220" s="318">
        <v>0</v>
      </c>
      <c r="O220" s="318">
        <v>0</v>
      </c>
      <c r="P220" s="318">
        <v>0</v>
      </c>
      <c r="Q220" s="318">
        <v>0</v>
      </c>
      <c r="R220" s="318">
        <v>0</v>
      </c>
      <c r="S220" s="318">
        <v>0</v>
      </c>
      <c r="T220" s="318">
        <f t="shared" si="108"/>
        <v>0</v>
      </c>
      <c r="U220" s="318">
        <f t="shared" si="109"/>
        <v>0</v>
      </c>
    </row>
    <row r="221" spans="1:21" s="301" customFormat="1" x14ac:dyDescent="0.25">
      <c r="A221" s="307" t="s">
        <v>659</v>
      </c>
      <c r="B221" s="141" t="s">
        <v>870</v>
      </c>
      <c r="C221" s="306" t="s">
        <v>749</v>
      </c>
      <c r="D221" s="318">
        <v>14.3683935</v>
      </c>
      <c r="E221" s="318">
        <v>14.3683935</v>
      </c>
      <c r="F221" s="318">
        <v>10.755884957653699</v>
      </c>
      <c r="G221" s="318">
        <v>0</v>
      </c>
      <c r="H221" s="318"/>
      <c r="I221" s="322">
        <v>0</v>
      </c>
      <c r="J221" s="318">
        <v>0</v>
      </c>
      <c r="K221" s="318">
        <v>0</v>
      </c>
      <c r="L221" s="318">
        <v>0</v>
      </c>
      <c r="M221" s="318">
        <v>0</v>
      </c>
      <c r="N221" s="318">
        <v>0</v>
      </c>
      <c r="O221" s="318">
        <v>0</v>
      </c>
      <c r="P221" s="318">
        <v>0</v>
      </c>
      <c r="Q221" s="318">
        <v>0</v>
      </c>
      <c r="R221" s="318">
        <v>0</v>
      </c>
      <c r="S221" s="318">
        <v>0</v>
      </c>
      <c r="T221" s="318">
        <f t="shared" si="108"/>
        <v>0</v>
      </c>
      <c r="U221" s="318">
        <f t="shared" si="109"/>
        <v>0</v>
      </c>
    </row>
    <row r="222" spans="1:21" s="301" customFormat="1" x14ac:dyDescent="0.25">
      <c r="A222" s="307" t="s">
        <v>792</v>
      </c>
      <c r="B222" s="141" t="s">
        <v>871</v>
      </c>
      <c r="C222" s="306" t="s">
        <v>749</v>
      </c>
      <c r="D222" s="318">
        <v>0</v>
      </c>
      <c r="E222" s="318">
        <v>0</v>
      </c>
      <c r="F222" s="318">
        <v>0</v>
      </c>
      <c r="G222" s="318">
        <v>0</v>
      </c>
      <c r="H222" s="318">
        <v>0</v>
      </c>
      <c r="I222" s="322">
        <v>0</v>
      </c>
      <c r="J222" s="318">
        <v>0</v>
      </c>
      <c r="K222" s="318">
        <v>0</v>
      </c>
      <c r="L222" s="318">
        <v>0</v>
      </c>
      <c r="M222" s="318">
        <v>0</v>
      </c>
      <c r="N222" s="318">
        <v>0</v>
      </c>
      <c r="O222" s="318">
        <v>0</v>
      </c>
      <c r="P222" s="318">
        <v>0</v>
      </c>
      <c r="Q222" s="318">
        <v>0</v>
      </c>
      <c r="R222" s="318">
        <v>0</v>
      </c>
      <c r="S222" s="318">
        <v>0</v>
      </c>
      <c r="T222" s="318">
        <f t="shared" si="108"/>
        <v>0</v>
      </c>
      <c r="U222" s="318">
        <f t="shared" si="109"/>
        <v>0</v>
      </c>
    </row>
    <row r="223" spans="1:21" s="301" customFormat="1" x14ac:dyDescent="0.25">
      <c r="A223" s="307" t="s">
        <v>793</v>
      </c>
      <c r="B223" s="141" t="s">
        <v>547</v>
      </c>
      <c r="C223" s="306" t="s">
        <v>749</v>
      </c>
      <c r="D223" s="318">
        <v>7.3356000000000003</v>
      </c>
      <c r="E223" s="318">
        <v>7.3356000000000003</v>
      </c>
      <c r="F223" s="318">
        <v>68.7119810536296</v>
      </c>
      <c r="G223" s="318">
        <v>0</v>
      </c>
      <c r="H223" s="318">
        <v>0</v>
      </c>
      <c r="I223" s="322">
        <v>0</v>
      </c>
      <c r="J223" s="318">
        <v>0</v>
      </c>
      <c r="K223" s="318">
        <v>0</v>
      </c>
      <c r="L223" s="318">
        <v>0</v>
      </c>
      <c r="M223" s="318">
        <v>0</v>
      </c>
      <c r="N223" s="318">
        <v>0</v>
      </c>
      <c r="O223" s="318">
        <v>0</v>
      </c>
      <c r="P223" s="318">
        <v>0</v>
      </c>
      <c r="Q223" s="318">
        <v>0</v>
      </c>
      <c r="R223" s="318">
        <v>0</v>
      </c>
      <c r="S223" s="318">
        <v>0</v>
      </c>
      <c r="T223" s="318">
        <f t="shared" si="108"/>
        <v>0</v>
      </c>
      <c r="U223" s="318">
        <f t="shared" si="109"/>
        <v>0</v>
      </c>
    </row>
    <row r="224" spans="1:21" s="301" customFormat="1" x14ac:dyDescent="0.25">
      <c r="A224" s="307" t="s">
        <v>550</v>
      </c>
      <c r="B224" s="285" t="s">
        <v>56</v>
      </c>
      <c r="C224" s="306" t="s">
        <v>749</v>
      </c>
      <c r="D224" s="318">
        <v>0</v>
      </c>
      <c r="E224" s="318">
        <v>0</v>
      </c>
      <c r="F224" s="318">
        <v>0</v>
      </c>
      <c r="G224" s="318">
        <v>0</v>
      </c>
      <c r="H224" s="318">
        <v>0</v>
      </c>
      <c r="I224" s="322">
        <v>0</v>
      </c>
      <c r="J224" s="318">
        <v>0</v>
      </c>
      <c r="K224" s="318">
        <v>0</v>
      </c>
      <c r="L224" s="318">
        <v>0</v>
      </c>
      <c r="M224" s="318">
        <v>0</v>
      </c>
      <c r="N224" s="318">
        <v>0</v>
      </c>
      <c r="O224" s="318">
        <v>0</v>
      </c>
      <c r="P224" s="318">
        <v>0</v>
      </c>
      <c r="Q224" s="318">
        <v>0</v>
      </c>
      <c r="R224" s="318">
        <v>0</v>
      </c>
      <c r="S224" s="318">
        <v>0</v>
      </c>
      <c r="T224" s="318">
        <f t="shared" si="108"/>
        <v>0</v>
      </c>
      <c r="U224" s="318">
        <f t="shared" si="109"/>
        <v>0</v>
      </c>
    </row>
    <row r="225" spans="1:21" s="301" customFormat="1" x14ac:dyDescent="0.25">
      <c r="A225" s="307" t="s">
        <v>551</v>
      </c>
      <c r="B225" s="285" t="s">
        <v>1070</v>
      </c>
      <c r="C225" s="306" t="s">
        <v>749</v>
      </c>
      <c r="D225" s="318">
        <v>0</v>
      </c>
      <c r="E225" s="318">
        <v>0</v>
      </c>
      <c r="F225" s="318">
        <v>0</v>
      </c>
      <c r="G225" s="318">
        <v>16.602</v>
      </c>
      <c r="H225" s="318">
        <v>0</v>
      </c>
      <c r="I225" s="322">
        <v>0</v>
      </c>
      <c r="J225" s="318">
        <v>0</v>
      </c>
      <c r="K225" s="318">
        <v>0</v>
      </c>
      <c r="L225" s="318">
        <v>0</v>
      </c>
      <c r="M225" s="318">
        <v>0</v>
      </c>
      <c r="N225" s="318">
        <v>0</v>
      </c>
      <c r="O225" s="318">
        <v>0</v>
      </c>
      <c r="P225" s="318">
        <v>0</v>
      </c>
      <c r="Q225" s="318">
        <v>0</v>
      </c>
      <c r="R225" s="318">
        <v>0</v>
      </c>
      <c r="S225" s="318">
        <v>0</v>
      </c>
      <c r="T225" s="318">
        <f t="shared" si="108"/>
        <v>0</v>
      </c>
      <c r="U225" s="318">
        <f t="shared" si="109"/>
        <v>0</v>
      </c>
    </row>
    <row r="226" spans="1:21" s="310" customFormat="1" x14ac:dyDescent="0.25">
      <c r="A226" s="307" t="s">
        <v>926</v>
      </c>
      <c r="B226" s="285" t="s">
        <v>864</v>
      </c>
      <c r="C226" s="306" t="s">
        <v>286</v>
      </c>
      <c r="D226" s="299" t="s">
        <v>590</v>
      </c>
      <c r="E226" s="299" t="s">
        <v>590</v>
      </c>
      <c r="F226" s="299" t="s">
        <v>590</v>
      </c>
      <c r="G226" s="299" t="s">
        <v>590</v>
      </c>
      <c r="H226" s="299" t="s">
        <v>590</v>
      </c>
      <c r="I226" s="299" t="s">
        <v>590</v>
      </c>
      <c r="J226" s="299" t="s">
        <v>590</v>
      </c>
      <c r="K226" s="299" t="s">
        <v>590</v>
      </c>
      <c r="L226" s="299" t="s">
        <v>590</v>
      </c>
      <c r="M226" s="299" t="s">
        <v>590</v>
      </c>
      <c r="N226" s="299" t="s">
        <v>590</v>
      </c>
      <c r="O226" s="299" t="s">
        <v>590</v>
      </c>
      <c r="P226" s="299" t="s">
        <v>590</v>
      </c>
      <c r="Q226" s="299" t="s">
        <v>590</v>
      </c>
      <c r="R226" s="299" t="s">
        <v>590</v>
      </c>
      <c r="S226" s="299" t="s">
        <v>590</v>
      </c>
      <c r="T226" s="299" t="s">
        <v>590</v>
      </c>
      <c r="U226" s="299" t="s">
        <v>590</v>
      </c>
    </row>
    <row r="227" spans="1:21" s="301" customFormat="1" ht="31.5" x14ac:dyDescent="0.25">
      <c r="A227" s="307" t="s">
        <v>927</v>
      </c>
      <c r="B227" s="285" t="s">
        <v>928</v>
      </c>
      <c r="C227" s="306" t="s">
        <v>749</v>
      </c>
      <c r="D227" s="320" t="s">
        <v>286</v>
      </c>
      <c r="E227" s="320" t="s">
        <v>286</v>
      </c>
      <c r="F227" s="320" t="s">
        <v>286</v>
      </c>
      <c r="G227" s="320" t="s">
        <v>286</v>
      </c>
      <c r="H227" s="320" t="s">
        <v>286</v>
      </c>
      <c r="I227" s="320" t="s">
        <v>286</v>
      </c>
      <c r="J227" s="320" t="s">
        <v>286</v>
      </c>
      <c r="K227" s="320" t="s">
        <v>286</v>
      </c>
      <c r="L227" s="320" t="s">
        <v>286</v>
      </c>
      <c r="M227" s="320" t="s">
        <v>286</v>
      </c>
      <c r="N227" s="320" t="s">
        <v>286</v>
      </c>
      <c r="O227" s="320" t="s">
        <v>286</v>
      </c>
      <c r="P227" s="320" t="s">
        <v>286</v>
      </c>
      <c r="Q227" s="320" t="s">
        <v>286</v>
      </c>
      <c r="R227" s="320" t="s">
        <v>286</v>
      </c>
      <c r="S227" s="320" t="s">
        <v>286</v>
      </c>
      <c r="T227" s="320" t="s">
        <v>286</v>
      </c>
      <c r="U227" s="320" t="s">
        <v>286</v>
      </c>
    </row>
    <row r="228" spans="1:21" s="301" customFormat="1" x14ac:dyDescent="0.25">
      <c r="A228" s="307" t="s">
        <v>552</v>
      </c>
      <c r="B228" s="298" t="s">
        <v>1027</v>
      </c>
      <c r="C228" s="306" t="s">
        <v>749</v>
      </c>
      <c r="D228" s="318">
        <v>0</v>
      </c>
      <c r="E228" s="318">
        <v>0</v>
      </c>
      <c r="F228" s="318">
        <v>0</v>
      </c>
      <c r="G228" s="318">
        <f>G229</f>
        <v>7.0000000000000001E-3</v>
      </c>
      <c r="H228" s="318">
        <v>0</v>
      </c>
      <c r="I228" s="322">
        <v>0</v>
      </c>
      <c r="J228" s="318">
        <v>0</v>
      </c>
      <c r="K228" s="318">
        <v>0</v>
      </c>
      <c r="L228" s="318">
        <v>0</v>
      </c>
      <c r="M228" s="318">
        <v>0</v>
      </c>
      <c r="N228" s="318">
        <v>0</v>
      </c>
      <c r="O228" s="318">
        <v>0</v>
      </c>
      <c r="P228" s="318">
        <v>0</v>
      </c>
      <c r="Q228" s="318">
        <v>0</v>
      </c>
      <c r="R228" s="318">
        <v>0</v>
      </c>
      <c r="S228" s="318">
        <v>0</v>
      </c>
      <c r="T228" s="318">
        <f>H228+J228+L228+N228+P228+R228</f>
        <v>0</v>
      </c>
      <c r="U228" s="318">
        <f>I228+J228+L228+N228+P228+R228</f>
        <v>0</v>
      </c>
    </row>
    <row r="229" spans="1:21" s="301" customFormat="1" x14ac:dyDescent="0.25">
      <c r="A229" s="307" t="s">
        <v>553</v>
      </c>
      <c r="B229" s="285" t="s">
        <v>57</v>
      </c>
      <c r="C229" s="306" t="s">
        <v>749</v>
      </c>
      <c r="D229" s="318">
        <v>0</v>
      </c>
      <c r="E229" s="318">
        <v>0</v>
      </c>
      <c r="F229" s="318">
        <v>0</v>
      </c>
      <c r="G229" s="318">
        <v>7.0000000000000001E-3</v>
      </c>
      <c r="H229" s="318">
        <v>0</v>
      </c>
      <c r="I229" s="320">
        <v>0</v>
      </c>
      <c r="J229" s="320">
        <v>0</v>
      </c>
      <c r="K229" s="320">
        <v>0</v>
      </c>
      <c r="L229" s="320">
        <v>0</v>
      </c>
      <c r="M229" s="320">
        <v>0</v>
      </c>
      <c r="N229" s="320">
        <v>0</v>
      </c>
      <c r="O229" s="320">
        <v>0</v>
      </c>
      <c r="P229" s="320">
        <v>0</v>
      </c>
      <c r="Q229" s="320">
        <v>0</v>
      </c>
      <c r="R229" s="320">
        <v>0</v>
      </c>
      <c r="S229" s="320">
        <v>0</v>
      </c>
      <c r="T229" s="324">
        <f>H229+J229+L229+N229+P229+R229</f>
        <v>0</v>
      </c>
      <c r="U229" s="318">
        <f>I229+J229+L229+N229+P229+R229</f>
        <v>0</v>
      </c>
    </row>
    <row r="230" spans="1:21" s="301" customFormat="1" x14ac:dyDescent="0.25">
      <c r="A230" s="307" t="s">
        <v>554</v>
      </c>
      <c r="B230" s="285" t="s">
        <v>1028</v>
      </c>
      <c r="C230" s="306" t="s">
        <v>749</v>
      </c>
      <c r="D230" s="320" t="s">
        <v>286</v>
      </c>
      <c r="E230" s="320" t="s">
        <v>286</v>
      </c>
      <c r="F230" s="320" t="s">
        <v>286</v>
      </c>
      <c r="G230" s="320" t="s">
        <v>286</v>
      </c>
      <c r="H230" s="320" t="s">
        <v>286</v>
      </c>
      <c r="I230" s="320" t="s">
        <v>286</v>
      </c>
      <c r="J230" s="320" t="s">
        <v>286</v>
      </c>
      <c r="K230" s="320" t="s">
        <v>286</v>
      </c>
      <c r="L230" s="320" t="s">
        <v>286</v>
      </c>
      <c r="M230" s="320" t="s">
        <v>286</v>
      </c>
      <c r="N230" s="320" t="s">
        <v>286</v>
      </c>
      <c r="O230" s="320" t="s">
        <v>286</v>
      </c>
      <c r="P230" s="320" t="s">
        <v>286</v>
      </c>
      <c r="Q230" s="320" t="s">
        <v>286</v>
      </c>
      <c r="R230" s="320" t="s">
        <v>286</v>
      </c>
      <c r="S230" s="320" t="s">
        <v>286</v>
      </c>
      <c r="T230" s="320" t="s">
        <v>286</v>
      </c>
      <c r="U230" s="320" t="s">
        <v>286</v>
      </c>
    </row>
    <row r="231" spans="1:21" s="301" customFormat="1" x14ac:dyDescent="0.25">
      <c r="A231" s="307" t="s">
        <v>606</v>
      </c>
      <c r="B231" s="141" t="s">
        <v>1066</v>
      </c>
      <c r="C231" s="306" t="s">
        <v>749</v>
      </c>
      <c r="D231" s="320" t="s">
        <v>286</v>
      </c>
      <c r="E231" s="320" t="s">
        <v>286</v>
      </c>
      <c r="F231" s="320" t="s">
        <v>286</v>
      </c>
      <c r="G231" s="320" t="s">
        <v>286</v>
      </c>
      <c r="H231" s="320" t="s">
        <v>286</v>
      </c>
      <c r="I231" s="320" t="s">
        <v>286</v>
      </c>
      <c r="J231" s="320" t="s">
        <v>286</v>
      </c>
      <c r="K231" s="320" t="s">
        <v>286</v>
      </c>
      <c r="L231" s="320" t="s">
        <v>286</v>
      </c>
      <c r="M231" s="320" t="s">
        <v>286</v>
      </c>
      <c r="N231" s="320" t="s">
        <v>286</v>
      </c>
      <c r="O231" s="320" t="s">
        <v>286</v>
      </c>
      <c r="P231" s="320" t="s">
        <v>286</v>
      </c>
      <c r="Q231" s="320" t="s">
        <v>286</v>
      </c>
      <c r="R231" s="320" t="s">
        <v>286</v>
      </c>
      <c r="S231" s="320" t="s">
        <v>286</v>
      </c>
      <c r="T231" s="320" t="s">
        <v>286</v>
      </c>
      <c r="U231" s="320" t="s">
        <v>286</v>
      </c>
    </row>
    <row r="232" spans="1:21" s="301" customFormat="1" x14ac:dyDescent="0.25">
      <c r="A232" s="307" t="s">
        <v>607</v>
      </c>
      <c r="B232" s="141" t="s">
        <v>1072</v>
      </c>
      <c r="C232" s="306" t="s">
        <v>749</v>
      </c>
      <c r="D232" s="320" t="s">
        <v>286</v>
      </c>
      <c r="E232" s="320" t="s">
        <v>286</v>
      </c>
      <c r="F232" s="320" t="s">
        <v>286</v>
      </c>
      <c r="G232" s="320" t="s">
        <v>286</v>
      </c>
      <c r="H232" s="320" t="s">
        <v>286</v>
      </c>
      <c r="I232" s="320" t="s">
        <v>286</v>
      </c>
      <c r="J232" s="320" t="s">
        <v>286</v>
      </c>
      <c r="K232" s="320" t="s">
        <v>286</v>
      </c>
      <c r="L232" s="320" t="s">
        <v>286</v>
      </c>
      <c r="M232" s="320" t="s">
        <v>286</v>
      </c>
      <c r="N232" s="320" t="s">
        <v>286</v>
      </c>
      <c r="O232" s="320" t="s">
        <v>286</v>
      </c>
      <c r="P232" s="320" t="s">
        <v>286</v>
      </c>
      <c r="Q232" s="320" t="s">
        <v>286</v>
      </c>
      <c r="R232" s="320" t="s">
        <v>286</v>
      </c>
      <c r="S232" s="320" t="s">
        <v>286</v>
      </c>
      <c r="T232" s="320" t="s">
        <v>286</v>
      </c>
      <c r="U232" s="320" t="s">
        <v>286</v>
      </c>
    </row>
    <row r="233" spans="1:21" s="301" customFormat="1" x14ac:dyDescent="0.25">
      <c r="A233" s="307" t="s">
        <v>642</v>
      </c>
      <c r="B233" s="141" t="s">
        <v>61</v>
      </c>
      <c r="C233" s="306" t="s">
        <v>749</v>
      </c>
      <c r="D233" s="320" t="s">
        <v>286</v>
      </c>
      <c r="E233" s="320" t="s">
        <v>286</v>
      </c>
      <c r="F233" s="320" t="s">
        <v>286</v>
      </c>
      <c r="G233" s="320" t="s">
        <v>286</v>
      </c>
      <c r="H233" s="320" t="s">
        <v>286</v>
      </c>
      <c r="I233" s="320" t="s">
        <v>286</v>
      </c>
      <c r="J233" s="320" t="s">
        <v>286</v>
      </c>
      <c r="K233" s="320" t="s">
        <v>286</v>
      </c>
      <c r="L233" s="320" t="s">
        <v>286</v>
      </c>
      <c r="M233" s="320" t="s">
        <v>286</v>
      </c>
      <c r="N233" s="320" t="s">
        <v>286</v>
      </c>
      <c r="O233" s="320" t="s">
        <v>286</v>
      </c>
      <c r="P233" s="320" t="s">
        <v>286</v>
      </c>
      <c r="Q233" s="320" t="s">
        <v>286</v>
      </c>
      <c r="R233" s="320" t="s">
        <v>286</v>
      </c>
      <c r="S233" s="320" t="s">
        <v>286</v>
      </c>
      <c r="T233" s="320" t="s">
        <v>286</v>
      </c>
      <c r="U233" s="320" t="s">
        <v>286</v>
      </c>
    </row>
    <row r="234" spans="1:21" s="301" customFormat="1" x14ac:dyDescent="0.25">
      <c r="A234" s="307" t="s">
        <v>555</v>
      </c>
      <c r="B234" s="285" t="s">
        <v>1130</v>
      </c>
      <c r="C234" s="306" t="s">
        <v>749</v>
      </c>
      <c r="D234" s="320" t="s">
        <v>286</v>
      </c>
      <c r="E234" s="320" t="s">
        <v>286</v>
      </c>
      <c r="F234" s="320" t="s">
        <v>286</v>
      </c>
      <c r="G234" s="320" t="s">
        <v>286</v>
      </c>
      <c r="H234" s="320" t="s">
        <v>286</v>
      </c>
      <c r="I234" s="320" t="s">
        <v>286</v>
      </c>
      <c r="J234" s="320" t="s">
        <v>286</v>
      </c>
      <c r="K234" s="320" t="s">
        <v>286</v>
      </c>
      <c r="L234" s="320" t="s">
        <v>286</v>
      </c>
      <c r="M234" s="320" t="s">
        <v>286</v>
      </c>
      <c r="N234" s="320" t="s">
        <v>286</v>
      </c>
      <c r="O234" s="320" t="s">
        <v>286</v>
      </c>
      <c r="P234" s="320" t="s">
        <v>286</v>
      </c>
      <c r="Q234" s="320" t="s">
        <v>286</v>
      </c>
      <c r="R234" s="320" t="s">
        <v>286</v>
      </c>
      <c r="S234" s="320" t="s">
        <v>286</v>
      </c>
      <c r="T234" s="320" t="s">
        <v>286</v>
      </c>
      <c r="U234" s="320" t="s">
        <v>286</v>
      </c>
    </row>
    <row r="235" spans="1:21" s="301" customFormat="1" ht="16.5" customHeight="1" x14ac:dyDescent="0.25">
      <c r="A235" s="307" t="s">
        <v>556</v>
      </c>
      <c r="B235" s="285" t="s">
        <v>1029</v>
      </c>
      <c r="C235" s="306" t="s">
        <v>749</v>
      </c>
      <c r="D235" s="320" t="s">
        <v>286</v>
      </c>
      <c r="E235" s="320" t="s">
        <v>286</v>
      </c>
      <c r="F235" s="320" t="s">
        <v>286</v>
      </c>
      <c r="G235" s="320" t="s">
        <v>286</v>
      </c>
      <c r="H235" s="320" t="s">
        <v>286</v>
      </c>
      <c r="I235" s="320" t="s">
        <v>286</v>
      </c>
      <c r="J235" s="320" t="s">
        <v>286</v>
      </c>
      <c r="K235" s="320" t="s">
        <v>286</v>
      </c>
      <c r="L235" s="320" t="s">
        <v>286</v>
      </c>
      <c r="M235" s="320" t="s">
        <v>286</v>
      </c>
      <c r="N235" s="320" t="s">
        <v>286</v>
      </c>
      <c r="O235" s="320" t="s">
        <v>286</v>
      </c>
      <c r="P235" s="320" t="s">
        <v>286</v>
      </c>
      <c r="Q235" s="320" t="s">
        <v>286</v>
      </c>
      <c r="R235" s="320" t="s">
        <v>286</v>
      </c>
      <c r="S235" s="320" t="s">
        <v>286</v>
      </c>
      <c r="T235" s="320" t="s">
        <v>286</v>
      </c>
      <c r="U235" s="320" t="s">
        <v>286</v>
      </c>
    </row>
    <row r="236" spans="1:21" s="301" customFormat="1" x14ac:dyDescent="0.25">
      <c r="A236" s="307" t="s">
        <v>660</v>
      </c>
      <c r="B236" s="141" t="s">
        <v>665</v>
      </c>
      <c r="C236" s="306" t="s">
        <v>749</v>
      </c>
      <c r="D236" s="320" t="s">
        <v>286</v>
      </c>
      <c r="E236" s="320" t="s">
        <v>286</v>
      </c>
      <c r="F236" s="320" t="s">
        <v>286</v>
      </c>
      <c r="G236" s="320" t="s">
        <v>286</v>
      </c>
      <c r="H236" s="320" t="s">
        <v>286</v>
      </c>
      <c r="I236" s="320" t="s">
        <v>286</v>
      </c>
      <c r="J236" s="320" t="s">
        <v>286</v>
      </c>
      <c r="K236" s="320" t="s">
        <v>286</v>
      </c>
      <c r="L236" s="320" t="s">
        <v>286</v>
      </c>
      <c r="M236" s="320" t="s">
        <v>286</v>
      </c>
      <c r="N236" s="320" t="s">
        <v>286</v>
      </c>
      <c r="O236" s="320" t="s">
        <v>286</v>
      </c>
      <c r="P236" s="320" t="s">
        <v>286</v>
      </c>
      <c r="Q236" s="320" t="s">
        <v>286</v>
      </c>
      <c r="R236" s="320" t="s">
        <v>286</v>
      </c>
      <c r="S236" s="320" t="s">
        <v>286</v>
      </c>
      <c r="T236" s="320" t="s">
        <v>286</v>
      </c>
      <c r="U236" s="320" t="s">
        <v>286</v>
      </c>
    </row>
    <row r="237" spans="1:21" s="301" customFormat="1" x14ac:dyDescent="0.25">
      <c r="A237" s="307" t="s">
        <v>661</v>
      </c>
      <c r="B237" s="141" t="s">
        <v>1160</v>
      </c>
      <c r="C237" s="306" t="s">
        <v>749</v>
      </c>
      <c r="D237" s="320" t="s">
        <v>286</v>
      </c>
      <c r="E237" s="320" t="s">
        <v>286</v>
      </c>
      <c r="F237" s="320" t="s">
        <v>286</v>
      </c>
      <c r="G237" s="320" t="s">
        <v>286</v>
      </c>
      <c r="H237" s="320" t="s">
        <v>286</v>
      </c>
      <c r="I237" s="320" t="s">
        <v>286</v>
      </c>
      <c r="J237" s="320" t="s">
        <v>286</v>
      </c>
      <c r="K237" s="320" t="s">
        <v>286</v>
      </c>
      <c r="L237" s="320" t="s">
        <v>286</v>
      </c>
      <c r="M237" s="320" t="s">
        <v>286</v>
      </c>
      <c r="N237" s="320" t="s">
        <v>286</v>
      </c>
      <c r="O237" s="320" t="s">
        <v>286</v>
      </c>
      <c r="P237" s="320" t="s">
        <v>286</v>
      </c>
      <c r="Q237" s="320" t="s">
        <v>286</v>
      </c>
      <c r="R237" s="320" t="s">
        <v>286</v>
      </c>
      <c r="S237" s="320" t="s">
        <v>286</v>
      </c>
      <c r="T237" s="320" t="s">
        <v>286</v>
      </c>
      <c r="U237" s="320" t="s">
        <v>286</v>
      </c>
    </row>
    <row r="238" spans="1:21" s="301" customFormat="1" x14ac:dyDescent="0.25">
      <c r="A238" s="307" t="s">
        <v>662</v>
      </c>
      <c r="B238" s="285" t="s">
        <v>640</v>
      </c>
      <c r="C238" s="306" t="s">
        <v>749</v>
      </c>
      <c r="D238" s="320" t="s">
        <v>286</v>
      </c>
      <c r="E238" s="320" t="s">
        <v>286</v>
      </c>
      <c r="F238" s="320" t="s">
        <v>286</v>
      </c>
      <c r="G238" s="320" t="s">
        <v>286</v>
      </c>
      <c r="H238" s="320" t="s">
        <v>286</v>
      </c>
      <c r="I238" s="320" t="s">
        <v>286</v>
      </c>
      <c r="J238" s="320" t="s">
        <v>286</v>
      </c>
      <c r="K238" s="320" t="s">
        <v>286</v>
      </c>
      <c r="L238" s="320" t="s">
        <v>286</v>
      </c>
      <c r="M238" s="320" t="s">
        <v>286</v>
      </c>
      <c r="N238" s="320" t="s">
        <v>286</v>
      </c>
      <c r="O238" s="320" t="s">
        <v>286</v>
      </c>
      <c r="P238" s="320" t="s">
        <v>286</v>
      </c>
      <c r="Q238" s="320" t="s">
        <v>286</v>
      </c>
      <c r="R238" s="320" t="s">
        <v>286</v>
      </c>
      <c r="S238" s="320" t="s">
        <v>286</v>
      </c>
      <c r="T238" s="320" t="s">
        <v>286</v>
      </c>
      <c r="U238" s="320" t="s">
        <v>286</v>
      </c>
    </row>
    <row r="239" spans="1:21" s="301" customFormat="1" x14ac:dyDescent="0.25">
      <c r="A239" s="307" t="s">
        <v>663</v>
      </c>
      <c r="B239" s="285" t="s">
        <v>641</v>
      </c>
      <c r="C239" s="306" t="s">
        <v>749</v>
      </c>
      <c r="D239" s="320" t="s">
        <v>286</v>
      </c>
      <c r="E239" s="320" t="s">
        <v>286</v>
      </c>
      <c r="F239" s="320" t="s">
        <v>286</v>
      </c>
      <c r="G239" s="320" t="s">
        <v>286</v>
      </c>
      <c r="H239" s="320" t="s">
        <v>286</v>
      </c>
      <c r="I239" s="320" t="s">
        <v>286</v>
      </c>
      <c r="J239" s="320" t="s">
        <v>286</v>
      </c>
      <c r="K239" s="320" t="s">
        <v>286</v>
      </c>
      <c r="L239" s="320" t="s">
        <v>286</v>
      </c>
      <c r="M239" s="320" t="s">
        <v>286</v>
      </c>
      <c r="N239" s="320" t="s">
        <v>286</v>
      </c>
      <c r="O239" s="320" t="s">
        <v>286</v>
      </c>
      <c r="P239" s="320" t="s">
        <v>286</v>
      </c>
      <c r="Q239" s="320" t="s">
        <v>286</v>
      </c>
      <c r="R239" s="320" t="s">
        <v>286</v>
      </c>
      <c r="S239" s="320" t="s">
        <v>286</v>
      </c>
      <c r="T239" s="320" t="s">
        <v>286</v>
      </c>
      <c r="U239" s="320" t="s">
        <v>286</v>
      </c>
    </row>
    <row r="240" spans="1:21" s="301" customFormat="1" x14ac:dyDescent="0.25">
      <c r="A240" s="307" t="s">
        <v>664</v>
      </c>
      <c r="B240" s="285" t="s">
        <v>1067</v>
      </c>
      <c r="C240" s="306" t="s">
        <v>749</v>
      </c>
      <c r="D240" s="320" t="s">
        <v>286</v>
      </c>
      <c r="E240" s="320" t="s">
        <v>286</v>
      </c>
      <c r="F240" s="320" t="s">
        <v>286</v>
      </c>
      <c r="G240" s="320" t="s">
        <v>286</v>
      </c>
      <c r="H240" s="320" t="s">
        <v>286</v>
      </c>
      <c r="I240" s="320" t="s">
        <v>286</v>
      </c>
      <c r="J240" s="320" t="s">
        <v>286</v>
      </c>
      <c r="K240" s="320" t="s">
        <v>286</v>
      </c>
      <c r="L240" s="320" t="s">
        <v>286</v>
      </c>
      <c r="M240" s="320" t="s">
        <v>286</v>
      </c>
      <c r="N240" s="320" t="s">
        <v>286</v>
      </c>
      <c r="O240" s="320" t="s">
        <v>286</v>
      </c>
      <c r="P240" s="320" t="s">
        <v>286</v>
      </c>
      <c r="Q240" s="320" t="s">
        <v>286</v>
      </c>
      <c r="R240" s="320" t="s">
        <v>286</v>
      </c>
      <c r="S240" s="320" t="s">
        <v>286</v>
      </c>
      <c r="T240" s="320" t="s">
        <v>286</v>
      </c>
      <c r="U240" s="320" t="s">
        <v>286</v>
      </c>
    </row>
    <row r="241" spans="1:21" s="301" customFormat="1" x14ac:dyDescent="0.25">
      <c r="A241" s="307" t="s">
        <v>557</v>
      </c>
      <c r="B241" s="298" t="s">
        <v>1030</v>
      </c>
      <c r="C241" s="306" t="s">
        <v>749</v>
      </c>
      <c r="D241" s="318">
        <v>0</v>
      </c>
      <c r="E241" s="318">
        <v>0</v>
      </c>
      <c r="F241" s="318">
        <v>0</v>
      </c>
      <c r="G241" s="318">
        <v>0</v>
      </c>
      <c r="H241" s="318">
        <v>0</v>
      </c>
      <c r="I241" s="322">
        <v>0</v>
      </c>
      <c r="J241" s="318">
        <v>0</v>
      </c>
      <c r="K241" s="318">
        <v>0</v>
      </c>
      <c r="L241" s="318">
        <v>0</v>
      </c>
      <c r="M241" s="318">
        <v>0</v>
      </c>
      <c r="N241" s="318">
        <v>0</v>
      </c>
      <c r="O241" s="318">
        <v>0</v>
      </c>
      <c r="P241" s="318">
        <v>0</v>
      </c>
      <c r="Q241" s="318">
        <v>0</v>
      </c>
      <c r="R241" s="318">
        <v>0</v>
      </c>
      <c r="S241" s="318">
        <v>0</v>
      </c>
      <c r="T241" s="318">
        <f>H241+J241+L241+N241+P241+R241</f>
        <v>0</v>
      </c>
      <c r="U241" s="318">
        <f>I241+J241+L241+N241+P241+R241</f>
        <v>0</v>
      </c>
    </row>
    <row r="242" spans="1:21" s="301" customFormat="1" x14ac:dyDescent="0.25">
      <c r="A242" s="307" t="s">
        <v>558</v>
      </c>
      <c r="B242" s="285" t="s">
        <v>1161</v>
      </c>
      <c r="C242" s="306" t="s">
        <v>749</v>
      </c>
      <c r="D242" s="320" t="s">
        <v>286</v>
      </c>
      <c r="E242" s="320" t="s">
        <v>286</v>
      </c>
      <c r="F242" s="320" t="s">
        <v>286</v>
      </c>
      <c r="G242" s="320" t="s">
        <v>286</v>
      </c>
      <c r="H242" s="320" t="s">
        <v>286</v>
      </c>
      <c r="I242" s="320" t="s">
        <v>286</v>
      </c>
      <c r="J242" s="320" t="s">
        <v>286</v>
      </c>
      <c r="K242" s="320" t="s">
        <v>286</v>
      </c>
      <c r="L242" s="320" t="s">
        <v>286</v>
      </c>
      <c r="M242" s="320" t="s">
        <v>286</v>
      </c>
      <c r="N242" s="320" t="s">
        <v>286</v>
      </c>
      <c r="O242" s="320" t="s">
        <v>286</v>
      </c>
      <c r="P242" s="320" t="s">
        <v>286</v>
      </c>
      <c r="Q242" s="320" t="s">
        <v>286</v>
      </c>
      <c r="R242" s="320" t="s">
        <v>286</v>
      </c>
      <c r="S242" s="320" t="s">
        <v>286</v>
      </c>
      <c r="T242" s="320" t="s">
        <v>286</v>
      </c>
      <c r="U242" s="320" t="s">
        <v>286</v>
      </c>
    </row>
    <row r="243" spans="1:21" s="301" customFormat="1" x14ac:dyDescent="0.25">
      <c r="A243" s="307" t="s">
        <v>1073</v>
      </c>
      <c r="B243" s="141" t="s">
        <v>1066</v>
      </c>
      <c r="C243" s="306" t="s">
        <v>749</v>
      </c>
      <c r="D243" s="320" t="s">
        <v>286</v>
      </c>
      <c r="E243" s="320" t="s">
        <v>286</v>
      </c>
      <c r="F243" s="320" t="s">
        <v>286</v>
      </c>
      <c r="G243" s="320" t="s">
        <v>286</v>
      </c>
      <c r="H243" s="320" t="s">
        <v>286</v>
      </c>
      <c r="I243" s="320" t="s">
        <v>286</v>
      </c>
      <c r="J243" s="320" t="s">
        <v>286</v>
      </c>
      <c r="K243" s="320" t="s">
        <v>286</v>
      </c>
      <c r="L243" s="320" t="s">
        <v>286</v>
      </c>
      <c r="M243" s="320" t="s">
        <v>286</v>
      </c>
      <c r="N243" s="320" t="s">
        <v>286</v>
      </c>
      <c r="O243" s="320" t="s">
        <v>286</v>
      </c>
      <c r="P243" s="320" t="s">
        <v>286</v>
      </c>
      <c r="Q243" s="320" t="s">
        <v>286</v>
      </c>
      <c r="R243" s="320" t="s">
        <v>286</v>
      </c>
      <c r="S243" s="320" t="s">
        <v>286</v>
      </c>
      <c r="T243" s="320" t="s">
        <v>286</v>
      </c>
      <c r="U243" s="320" t="s">
        <v>286</v>
      </c>
    </row>
    <row r="244" spans="1:21" s="301" customFormat="1" x14ac:dyDescent="0.25">
      <c r="A244" s="307" t="s">
        <v>1074</v>
      </c>
      <c r="B244" s="141" t="s">
        <v>1072</v>
      </c>
      <c r="C244" s="306" t="s">
        <v>749</v>
      </c>
      <c r="D244" s="320" t="s">
        <v>286</v>
      </c>
      <c r="E244" s="320" t="s">
        <v>286</v>
      </c>
      <c r="F244" s="320" t="s">
        <v>286</v>
      </c>
      <c r="G244" s="320" t="s">
        <v>286</v>
      </c>
      <c r="H244" s="320" t="s">
        <v>286</v>
      </c>
      <c r="I244" s="320" t="s">
        <v>286</v>
      </c>
      <c r="J244" s="320" t="s">
        <v>286</v>
      </c>
      <c r="K244" s="320" t="s">
        <v>286</v>
      </c>
      <c r="L244" s="320" t="s">
        <v>286</v>
      </c>
      <c r="M244" s="320" t="s">
        <v>286</v>
      </c>
      <c r="N244" s="320" t="s">
        <v>286</v>
      </c>
      <c r="O244" s="320" t="s">
        <v>286</v>
      </c>
      <c r="P244" s="320" t="s">
        <v>286</v>
      </c>
      <c r="Q244" s="320" t="s">
        <v>286</v>
      </c>
      <c r="R244" s="320" t="s">
        <v>286</v>
      </c>
      <c r="S244" s="320" t="s">
        <v>286</v>
      </c>
      <c r="T244" s="320" t="s">
        <v>286</v>
      </c>
      <c r="U244" s="320" t="s">
        <v>286</v>
      </c>
    </row>
    <row r="245" spans="1:21" s="301" customFormat="1" x14ac:dyDescent="0.25">
      <c r="A245" s="307" t="s">
        <v>1075</v>
      </c>
      <c r="B245" s="141" t="s">
        <v>61</v>
      </c>
      <c r="C245" s="306" t="s">
        <v>749</v>
      </c>
      <c r="D245" s="320" t="s">
        <v>286</v>
      </c>
      <c r="E245" s="320" t="s">
        <v>286</v>
      </c>
      <c r="F245" s="320" t="s">
        <v>286</v>
      </c>
      <c r="G245" s="320" t="s">
        <v>286</v>
      </c>
      <c r="H245" s="320" t="s">
        <v>286</v>
      </c>
      <c r="I245" s="320" t="s">
        <v>286</v>
      </c>
      <c r="J245" s="320" t="s">
        <v>286</v>
      </c>
      <c r="K245" s="320" t="s">
        <v>286</v>
      </c>
      <c r="L245" s="320" t="s">
        <v>286</v>
      </c>
      <c r="M245" s="320" t="s">
        <v>286</v>
      </c>
      <c r="N245" s="320" t="s">
        <v>286</v>
      </c>
      <c r="O245" s="320" t="s">
        <v>286</v>
      </c>
      <c r="P245" s="320" t="s">
        <v>286</v>
      </c>
      <c r="Q245" s="320" t="s">
        <v>286</v>
      </c>
      <c r="R245" s="320" t="s">
        <v>286</v>
      </c>
      <c r="S245" s="320" t="s">
        <v>286</v>
      </c>
      <c r="T245" s="320" t="s">
        <v>286</v>
      </c>
      <c r="U245" s="320" t="s">
        <v>286</v>
      </c>
    </row>
    <row r="246" spans="1:21" s="303" customFormat="1" x14ac:dyDescent="0.25">
      <c r="A246" s="307" t="s">
        <v>559</v>
      </c>
      <c r="B246" s="285" t="s">
        <v>14</v>
      </c>
      <c r="C246" s="306" t="s">
        <v>749</v>
      </c>
      <c r="D246" s="320" t="s">
        <v>286</v>
      </c>
      <c r="E246" s="320" t="s">
        <v>286</v>
      </c>
      <c r="F246" s="320" t="s">
        <v>286</v>
      </c>
      <c r="G246" s="320" t="s">
        <v>286</v>
      </c>
      <c r="H246" s="320" t="s">
        <v>286</v>
      </c>
      <c r="I246" s="320" t="s">
        <v>286</v>
      </c>
      <c r="J246" s="320" t="s">
        <v>286</v>
      </c>
      <c r="K246" s="320" t="s">
        <v>286</v>
      </c>
      <c r="L246" s="320" t="s">
        <v>286</v>
      </c>
      <c r="M246" s="320" t="s">
        <v>286</v>
      </c>
      <c r="N246" s="320" t="s">
        <v>286</v>
      </c>
      <c r="O246" s="320" t="s">
        <v>286</v>
      </c>
      <c r="P246" s="320" t="s">
        <v>286</v>
      </c>
      <c r="Q246" s="320" t="s">
        <v>286</v>
      </c>
      <c r="R246" s="320" t="s">
        <v>286</v>
      </c>
      <c r="S246" s="320" t="s">
        <v>286</v>
      </c>
      <c r="T246" s="320" t="s">
        <v>286</v>
      </c>
      <c r="U246" s="320" t="s">
        <v>286</v>
      </c>
    </row>
    <row r="247" spans="1:21" s="301" customFormat="1" x14ac:dyDescent="0.25">
      <c r="A247" s="307" t="s">
        <v>1108</v>
      </c>
      <c r="B247" s="285" t="s">
        <v>1068</v>
      </c>
      <c r="C247" s="306" t="s">
        <v>749</v>
      </c>
      <c r="D247" s="320" t="s">
        <v>286</v>
      </c>
      <c r="E247" s="320" t="s">
        <v>286</v>
      </c>
      <c r="F247" s="320" t="s">
        <v>286</v>
      </c>
      <c r="G247" s="320" t="s">
        <v>286</v>
      </c>
      <c r="H247" s="320" t="s">
        <v>286</v>
      </c>
      <c r="I247" s="320" t="s">
        <v>286</v>
      </c>
      <c r="J247" s="320" t="s">
        <v>286</v>
      </c>
      <c r="K247" s="320" t="s">
        <v>286</v>
      </c>
      <c r="L247" s="320" t="s">
        <v>286</v>
      </c>
      <c r="M247" s="320" t="s">
        <v>286</v>
      </c>
      <c r="N247" s="320" t="s">
        <v>286</v>
      </c>
      <c r="O247" s="320" t="s">
        <v>286</v>
      </c>
      <c r="P247" s="320" t="s">
        <v>286</v>
      </c>
      <c r="Q247" s="320" t="s">
        <v>286</v>
      </c>
      <c r="R247" s="320" t="s">
        <v>286</v>
      </c>
      <c r="S247" s="320" t="s">
        <v>286</v>
      </c>
      <c r="T247" s="320" t="s">
        <v>286</v>
      </c>
      <c r="U247" s="320" t="s">
        <v>286</v>
      </c>
    </row>
    <row r="248" spans="1:21" s="301" customFormat="1" ht="31.5" x14ac:dyDescent="0.25">
      <c r="A248" s="307" t="s">
        <v>560</v>
      </c>
      <c r="B248" s="298" t="s">
        <v>1159</v>
      </c>
      <c r="C248" s="306" t="s">
        <v>749</v>
      </c>
      <c r="D248" s="318">
        <f t="shared" ref="D248:E248" si="113">D173-D191</f>
        <v>-89.851995350906463</v>
      </c>
      <c r="E248" s="318">
        <f t="shared" si="113"/>
        <v>-89.851995350906463</v>
      </c>
      <c r="F248" s="318">
        <f>F173-F191</f>
        <v>65.835705339967717</v>
      </c>
      <c r="G248" s="318">
        <f t="shared" ref="G248:S248" si="114">G173-G191</f>
        <v>-17.116999999999962</v>
      </c>
      <c r="H248" s="318">
        <f t="shared" si="114"/>
        <v>45.364809545905018</v>
      </c>
      <c r="I248" s="322">
        <f t="shared" si="114"/>
        <v>118.74170634025802</v>
      </c>
      <c r="J248" s="318">
        <f t="shared" si="114"/>
        <v>123.72885800654888</v>
      </c>
      <c r="K248" s="318">
        <f t="shared" si="114"/>
        <v>0</v>
      </c>
      <c r="L248" s="318">
        <f t="shared" si="114"/>
        <v>128.67801232681074</v>
      </c>
      <c r="M248" s="318">
        <f t="shared" si="114"/>
        <v>0</v>
      </c>
      <c r="N248" s="318">
        <f t="shared" si="114"/>
        <v>133.82513281988338</v>
      </c>
      <c r="O248" s="318">
        <f t="shared" si="114"/>
        <v>0</v>
      </c>
      <c r="P248" s="318">
        <f>P173-P191</f>
        <v>139.17813813267867</v>
      </c>
      <c r="Q248" s="318">
        <f t="shared" si="114"/>
        <v>0</v>
      </c>
      <c r="R248" s="318">
        <f t="shared" si="114"/>
        <v>144.74526365798567</v>
      </c>
      <c r="S248" s="318">
        <f t="shared" si="114"/>
        <v>0</v>
      </c>
      <c r="T248" s="318">
        <f t="shared" ref="T248:T253" si="115">H248+J248+L248+N248+P248+R248</f>
        <v>715.52021448981236</v>
      </c>
      <c r="U248" s="318">
        <f t="shared" ref="U248:U253" si="116">I248+J248+L248+N248+P248+R248</f>
        <v>788.89711128416536</v>
      </c>
    </row>
    <row r="249" spans="1:21" s="301" customFormat="1" ht="31.5" x14ac:dyDescent="0.25">
      <c r="A249" s="307" t="s">
        <v>561</v>
      </c>
      <c r="B249" s="298" t="s">
        <v>1150</v>
      </c>
      <c r="C249" s="306" t="s">
        <v>749</v>
      </c>
      <c r="D249" s="323">
        <f>D209-D216</f>
        <v>-43.430865390000001</v>
      </c>
      <c r="E249" s="318">
        <f t="shared" ref="E249:S249" si="117">E209-E216</f>
        <v>-43.430865390000001</v>
      </c>
      <c r="F249" s="318">
        <f t="shared" si="117"/>
        <v>-92.439425660139193</v>
      </c>
      <c r="G249" s="318">
        <f>G209-G216</f>
        <v>-68.281999999999996</v>
      </c>
      <c r="H249" s="318">
        <f t="shared" si="117"/>
        <v>-41.695594000000007</v>
      </c>
      <c r="I249" s="322">
        <f t="shared" si="117"/>
        <v>-60.703699999999998</v>
      </c>
      <c r="J249" s="318">
        <f t="shared" si="117"/>
        <v>-84.577137400000012</v>
      </c>
      <c r="K249" s="318">
        <f t="shared" si="117"/>
        <v>0</v>
      </c>
      <c r="L249" s="318">
        <f t="shared" si="117"/>
        <v>-81.206122199999996</v>
      </c>
      <c r="M249" s="318">
        <f t="shared" si="117"/>
        <v>0</v>
      </c>
      <c r="N249" s="318">
        <f t="shared" si="117"/>
        <v>-81.206122130000011</v>
      </c>
      <c r="O249" s="318">
        <f t="shared" si="117"/>
        <v>0</v>
      </c>
      <c r="P249" s="318">
        <f t="shared" si="117"/>
        <v>-81.206130599999995</v>
      </c>
      <c r="Q249" s="318">
        <f t="shared" si="117"/>
        <v>0</v>
      </c>
      <c r="R249" s="318">
        <f t="shared" si="117"/>
        <v>-81.206125000000014</v>
      </c>
      <c r="S249" s="318">
        <f t="shared" si="117"/>
        <v>0</v>
      </c>
      <c r="T249" s="318">
        <f t="shared" si="115"/>
        <v>-451.09723133</v>
      </c>
      <c r="U249" s="318">
        <f t="shared" si="116"/>
        <v>-470.10533733</v>
      </c>
    </row>
    <row r="250" spans="1:21" s="301" customFormat="1" x14ac:dyDescent="0.25">
      <c r="A250" s="307" t="s">
        <v>666</v>
      </c>
      <c r="B250" s="285" t="s">
        <v>1069</v>
      </c>
      <c r="C250" s="306" t="s">
        <v>749</v>
      </c>
      <c r="D250" s="318">
        <v>0</v>
      </c>
      <c r="E250" s="318">
        <v>0</v>
      </c>
      <c r="F250" s="318">
        <v>0</v>
      </c>
      <c r="G250" s="318">
        <v>-51.68</v>
      </c>
      <c r="H250" s="318">
        <v>-46.078601054938986</v>
      </c>
      <c r="I250" s="322">
        <v>0</v>
      </c>
      <c r="J250" s="318">
        <v>0</v>
      </c>
      <c r="K250" s="318">
        <v>0</v>
      </c>
      <c r="L250" s="318">
        <v>0</v>
      </c>
      <c r="M250" s="318">
        <v>0</v>
      </c>
      <c r="N250" s="318">
        <v>0</v>
      </c>
      <c r="O250" s="318">
        <v>0</v>
      </c>
      <c r="P250" s="318">
        <v>0</v>
      </c>
      <c r="Q250" s="318">
        <v>0</v>
      </c>
      <c r="R250" s="318">
        <v>0</v>
      </c>
      <c r="S250" s="318">
        <v>0</v>
      </c>
      <c r="T250" s="318">
        <f t="shared" si="115"/>
        <v>-46.078601054938986</v>
      </c>
      <c r="U250" s="318">
        <f t="shared" si="116"/>
        <v>0</v>
      </c>
    </row>
    <row r="251" spans="1:21" s="301" customFormat="1" x14ac:dyDescent="0.25">
      <c r="A251" s="307" t="s">
        <v>667</v>
      </c>
      <c r="B251" s="285" t="s">
        <v>49</v>
      </c>
      <c r="C251" s="306" t="s">
        <v>749</v>
      </c>
      <c r="D251" s="318">
        <v>0</v>
      </c>
      <c r="E251" s="318">
        <v>0</v>
      </c>
      <c r="F251" s="318">
        <v>0</v>
      </c>
      <c r="G251" s="318">
        <v>-16.602</v>
      </c>
      <c r="H251" s="318">
        <v>0</v>
      </c>
      <c r="I251" s="322">
        <v>0</v>
      </c>
      <c r="J251" s="318">
        <v>0</v>
      </c>
      <c r="K251" s="318">
        <v>0</v>
      </c>
      <c r="L251" s="318">
        <v>0</v>
      </c>
      <c r="M251" s="318">
        <v>0</v>
      </c>
      <c r="N251" s="318">
        <v>0</v>
      </c>
      <c r="O251" s="318">
        <v>0</v>
      </c>
      <c r="P251" s="318">
        <v>0</v>
      </c>
      <c r="Q251" s="318">
        <v>0</v>
      </c>
      <c r="R251" s="318">
        <v>0</v>
      </c>
      <c r="S251" s="318">
        <v>0</v>
      </c>
      <c r="T251" s="318">
        <f t="shared" si="115"/>
        <v>0</v>
      </c>
      <c r="U251" s="318">
        <f t="shared" si="116"/>
        <v>0</v>
      </c>
    </row>
    <row r="252" spans="1:21" s="301" customFormat="1" ht="31.5" x14ac:dyDescent="0.25">
      <c r="A252" s="307" t="s">
        <v>562</v>
      </c>
      <c r="B252" s="298" t="s">
        <v>1151</v>
      </c>
      <c r="C252" s="306" t="s">
        <v>749</v>
      </c>
      <c r="D252" s="323">
        <f>D228-D241</f>
        <v>0</v>
      </c>
      <c r="E252" s="318">
        <f t="shared" ref="E252:S252" si="118">E228-E241</f>
        <v>0</v>
      </c>
      <c r="F252" s="318">
        <f t="shared" si="118"/>
        <v>0</v>
      </c>
      <c r="G252" s="318">
        <f t="shared" si="118"/>
        <v>7.0000000000000001E-3</v>
      </c>
      <c r="H252" s="318">
        <f t="shared" si="118"/>
        <v>0</v>
      </c>
      <c r="I252" s="322">
        <f t="shared" si="118"/>
        <v>0</v>
      </c>
      <c r="J252" s="318">
        <f t="shared" si="118"/>
        <v>0</v>
      </c>
      <c r="K252" s="318">
        <f t="shared" si="118"/>
        <v>0</v>
      </c>
      <c r="L252" s="318">
        <f t="shared" si="118"/>
        <v>0</v>
      </c>
      <c r="M252" s="318">
        <f t="shared" si="118"/>
        <v>0</v>
      </c>
      <c r="N252" s="318">
        <f t="shared" si="118"/>
        <v>0</v>
      </c>
      <c r="O252" s="318">
        <f t="shared" si="118"/>
        <v>0</v>
      </c>
      <c r="P252" s="318">
        <f t="shared" si="118"/>
        <v>0</v>
      </c>
      <c r="Q252" s="318">
        <f t="shared" si="118"/>
        <v>0</v>
      </c>
      <c r="R252" s="318">
        <f t="shared" si="118"/>
        <v>0</v>
      </c>
      <c r="S252" s="318">
        <f t="shared" si="118"/>
        <v>0</v>
      </c>
      <c r="T252" s="318">
        <f t="shared" si="115"/>
        <v>0</v>
      </c>
      <c r="U252" s="318">
        <f t="shared" si="116"/>
        <v>0</v>
      </c>
    </row>
    <row r="253" spans="1:21" s="301" customFormat="1" x14ac:dyDescent="0.25">
      <c r="A253" s="307" t="s">
        <v>827</v>
      </c>
      <c r="B253" s="285" t="s">
        <v>863</v>
      </c>
      <c r="C253" s="306" t="s">
        <v>749</v>
      </c>
      <c r="D253" s="318">
        <v>0</v>
      </c>
      <c r="E253" s="318">
        <v>0</v>
      </c>
      <c r="F253" s="318">
        <v>0</v>
      </c>
      <c r="G253" s="318">
        <v>7.0000000000000001E-3</v>
      </c>
      <c r="H253" s="318">
        <v>0</v>
      </c>
      <c r="I253" s="318">
        <v>0</v>
      </c>
      <c r="J253" s="318">
        <v>0</v>
      </c>
      <c r="K253" s="318">
        <v>0</v>
      </c>
      <c r="L253" s="318">
        <v>0</v>
      </c>
      <c r="M253" s="318">
        <v>0</v>
      </c>
      <c r="N253" s="318">
        <v>0</v>
      </c>
      <c r="O253" s="318">
        <v>0</v>
      </c>
      <c r="P253" s="318">
        <v>0</v>
      </c>
      <c r="Q253" s="318">
        <v>0</v>
      </c>
      <c r="R253" s="318">
        <v>0</v>
      </c>
      <c r="S253" s="318">
        <v>0</v>
      </c>
      <c r="T253" s="318">
        <f t="shared" si="115"/>
        <v>0</v>
      </c>
      <c r="U253" s="318">
        <f t="shared" si="116"/>
        <v>0</v>
      </c>
    </row>
    <row r="254" spans="1:21" s="301" customFormat="1" x14ac:dyDescent="0.25">
      <c r="A254" s="307" t="s">
        <v>828</v>
      </c>
      <c r="B254" s="285" t="s">
        <v>826</v>
      </c>
      <c r="C254" s="306" t="s">
        <v>749</v>
      </c>
      <c r="D254" s="320" t="s">
        <v>286</v>
      </c>
      <c r="E254" s="320" t="s">
        <v>286</v>
      </c>
      <c r="F254" s="320" t="s">
        <v>286</v>
      </c>
      <c r="G254" s="320" t="s">
        <v>286</v>
      </c>
      <c r="H254" s="320" t="s">
        <v>286</v>
      </c>
      <c r="I254" s="320" t="s">
        <v>286</v>
      </c>
      <c r="J254" s="320" t="s">
        <v>286</v>
      </c>
      <c r="K254" s="320" t="s">
        <v>286</v>
      </c>
      <c r="L254" s="320" t="s">
        <v>286</v>
      </c>
      <c r="M254" s="320" t="s">
        <v>286</v>
      </c>
      <c r="N254" s="320" t="s">
        <v>286</v>
      </c>
      <c r="O254" s="320" t="s">
        <v>286</v>
      </c>
      <c r="P254" s="320" t="s">
        <v>286</v>
      </c>
      <c r="Q254" s="320" t="s">
        <v>286</v>
      </c>
      <c r="R254" s="320" t="s">
        <v>286</v>
      </c>
      <c r="S254" s="320" t="s">
        <v>286</v>
      </c>
      <c r="T254" s="320" t="s">
        <v>286</v>
      </c>
      <c r="U254" s="320" t="s">
        <v>286</v>
      </c>
    </row>
    <row r="255" spans="1:21" s="301" customFormat="1" x14ac:dyDescent="0.25">
      <c r="A255" s="307" t="s">
        <v>563</v>
      </c>
      <c r="B255" s="298" t="s">
        <v>67</v>
      </c>
      <c r="C255" s="306" t="s">
        <v>749</v>
      </c>
      <c r="D255" s="318">
        <v>0</v>
      </c>
      <c r="E255" s="318">
        <v>0</v>
      </c>
      <c r="F255" s="318">
        <v>0</v>
      </c>
      <c r="G255" s="318">
        <v>0</v>
      </c>
      <c r="H255" s="318">
        <v>0</v>
      </c>
      <c r="I255" s="322">
        <v>0</v>
      </c>
      <c r="J255" s="318">
        <v>0</v>
      </c>
      <c r="K255" s="318">
        <v>0</v>
      </c>
      <c r="L255" s="318">
        <v>0</v>
      </c>
      <c r="M255" s="318">
        <v>0</v>
      </c>
      <c r="N255" s="318">
        <v>0</v>
      </c>
      <c r="O255" s="318">
        <v>0</v>
      </c>
      <c r="P255" s="318">
        <v>0</v>
      </c>
      <c r="Q255" s="318">
        <v>0</v>
      </c>
      <c r="R255" s="318">
        <v>0</v>
      </c>
      <c r="S255" s="318">
        <v>0</v>
      </c>
      <c r="T255" s="318">
        <f>H255+J255+L255+N255+P255+R255</f>
        <v>0</v>
      </c>
      <c r="U255" s="318">
        <f t="shared" ref="U255:U258" si="119">I255+J255+L255+N255+P255+R255</f>
        <v>0</v>
      </c>
    </row>
    <row r="256" spans="1:21" s="301" customFormat="1" ht="31.5" x14ac:dyDescent="0.25">
      <c r="A256" s="307" t="s">
        <v>564</v>
      </c>
      <c r="B256" s="298" t="s">
        <v>1152</v>
      </c>
      <c r="C256" s="306" t="s">
        <v>749</v>
      </c>
      <c r="D256" s="318">
        <f>D248+D249+D252+D255</f>
        <v>-133.28286074090647</v>
      </c>
      <c r="E256" s="318">
        <f t="shared" ref="E256:G256" si="120">E248+E249+E252+E255</f>
        <v>-133.28286074090647</v>
      </c>
      <c r="F256" s="318">
        <f t="shared" si="120"/>
        <v>-26.603720320171476</v>
      </c>
      <c r="G256" s="318">
        <f t="shared" si="120"/>
        <v>-85.391999999999953</v>
      </c>
      <c r="H256" s="318">
        <v>0</v>
      </c>
      <c r="I256" s="322">
        <f t="shared" ref="I256:S256" si="121">I248+I249+I252+I255</f>
        <v>58.038006340258022</v>
      </c>
      <c r="J256" s="318">
        <f t="shared" si="121"/>
        <v>39.151720606548864</v>
      </c>
      <c r="K256" s="318">
        <f t="shared" si="121"/>
        <v>0</v>
      </c>
      <c r="L256" s="318">
        <f t="shared" si="121"/>
        <v>47.471890126810749</v>
      </c>
      <c r="M256" s="318">
        <f t="shared" si="121"/>
        <v>0</v>
      </c>
      <c r="N256" s="318">
        <f t="shared" si="121"/>
        <v>52.619010689883368</v>
      </c>
      <c r="O256" s="318">
        <f t="shared" si="121"/>
        <v>0</v>
      </c>
      <c r="P256" s="318">
        <f t="shared" si="121"/>
        <v>57.972007532678674</v>
      </c>
      <c r="Q256" s="318">
        <f t="shared" si="121"/>
        <v>0</v>
      </c>
      <c r="R256" s="318">
        <f t="shared" si="121"/>
        <v>63.53913865798566</v>
      </c>
      <c r="S256" s="318">
        <f t="shared" si="121"/>
        <v>0</v>
      </c>
      <c r="T256" s="318">
        <f>H256+J256+L256+N256+P256+R256</f>
        <v>260.75376761390731</v>
      </c>
      <c r="U256" s="318">
        <f t="shared" si="119"/>
        <v>318.79177395416536</v>
      </c>
    </row>
    <row r="257" spans="1:21" s="301" customFormat="1" x14ac:dyDescent="0.25">
      <c r="A257" s="307" t="s">
        <v>565</v>
      </c>
      <c r="B257" s="298" t="s">
        <v>6</v>
      </c>
      <c r="C257" s="306" t="s">
        <v>749</v>
      </c>
      <c r="D257" s="320" t="s">
        <v>286</v>
      </c>
      <c r="E257" s="318">
        <v>0</v>
      </c>
      <c r="F257" s="318">
        <v>0</v>
      </c>
      <c r="G257" s="318">
        <v>0</v>
      </c>
      <c r="H257" s="318">
        <v>20.378438073033063</v>
      </c>
      <c r="I257" s="318">
        <v>0</v>
      </c>
      <c r="J257" s="318">
        <v>0</v>
      </c>
      <c r="K257" s="318">
        <v>0</v>
      </c>
      <c r="L257" s="318">
        <v>0</v>
      </c>
      <c r="M257" s="318">
        <v>0</v>
      </c>
      <c r="N257" s="318">
        <v>0</v>
      </c>
      <c r="O257" s="318">
        <v>0</v>
      </c>
      <c r="P257" s="318">
        <v>0</v>
      </c>
      <c r="Q257" s="318">
        <v>0</v>
      </c>
      <c r="R257" s="318">
        <v>0</v>
      </c>
      <c r="S257" s="318">
        <v>0</v>
      </c>
      <c r="T257" s="318">
        <f>H257+J257+L257+N257+P257+R257</f>
        <v>20.378438073033063</v>
      </c>
      <c r="U257" s="318">
        <f t="shared" si="119"/>
        <v>0</v>
      </c>
    </row>
    <row r="258" spans="1:21" s="301" customFormat="1" x14ac:dyDescent="0.25">
      <c r="A258" s="307" t="s">
        <v>566</v>
      </c>
      <c r="B258" s="298" t="s">
        <v>7</v>
      </c>
      <c r="C258" s="306" t="s">
        <v>749</v>
      </c>
      <c r="D258" s="320" t="s">
        <v>286</v>
      </c>
      <c r="E258" s="318">
        <v>0</v>
      </c>
      <c r="F258" s="318">
        <v>0</v>
      </c>
      <c r="G258" s="318">
        <v>0</v>
      </c>
      <c r="H258" s="318">
        <v>20.378437018094079</v>
      </c>
      <c r="I258" s="318">
        <v>0</v>
      </c>
      <c r="J258" s="318">
        <v>0</v>
      </c>
      <c r="K258" s="318">
        <v>0</v>
      </c>
      <c r="L258" s="318">
        <v>0</v>
      </c>
      <c r="M258" s="318">
        <v>0</v>
      </c>
      <c r="N258" s="318">
        <v>0</v>
      </c>
      <c r="O258" s="318">
        <v>0</v>
      </c>
      <c r="P258" s="318">
        <v>0</v>
      </c>
      <c r="Q258" s="318">
        <v>0</v>
      </c>
      <c r="R258" s="318">
        <v>0</v>
      </c>
      <c r="S258" s="318">
        <v>0</v>
      </c>
      <c r="T258" s="318">
        <f>H258+J258+L258+N258+P258+R258</f>
        <v>20.378437018094079</v>
      </c>
      <c r="U258" s="318">
        <f t="shared" si="119"/>
        <v>0</v>
      </c>
    </row>
    <row r="259" spans="1:21" s="310" customFormat="1" x14ac:dyDescent="0.25">
      <c r="A259" s="307" t="s">
        <v>568</v>
      </c>
      <c r="B259" s="298" t="s">
        <v>864</v>
      </c>
      <c r="C259" s="306" t="s">
        <v>286</v>
      </c>
      <c r="D259" s="299" t="s">
        <v>590</v>
      </c>
      <c r="E259" s="299" t="s">
        <v>590</v>
      </c>
      <c r="F259" s="299" t="s">
        <v>590</v>
      </c>
      <c r="G259" s="299" t="s">
        <v>590</v>
      </c>
      <c r="H259" s="299" t="s">
        <v>590</v>
      </c>
      <c r="I259" s="299" t="s">
        <v>590</v>
      </c>
      <c r="J259" s="299" t="s">
        <v>590</v>
      </c>
      <c r="K259" s="299" t="s">
        <v>590</v>
      </c>
      <c r="L259" s="299" t="s">
        <v>590</v>
      </c>
      <c r="M259" s="299" t="s">
        <v>590</v>
      </c>
      <c r="N259" s="299" t="s">
        <v>590</v>
      </c>
      <c r="O259" s="299" t="s">
        <v>590</v>
      </c>
      <c r="P259" s="299" t="s">
        <v>590</v>
      </c>
      <c r="Q259" s="299" t="s">
        <v>590</v>
      </c>
      <c r="R259" s="299" t="s">
        <v>590</v>
      </c>
      <c r="S259" s="299" t="s">
        <v>590</v>
      </c>
      <c r="T259" s="299" t="s">
        <v>590</v>
      </c>
      <c r="U259" s="299" t="s">
        <v>590</v>
      </c>
    </row>
    <row r="260" spans="1:21" s="301" customFormat="1" x14ac:dyDescent="0.25">
      <c r="A260" s="307" t="s">
        <v>569</v>
      </c>
      <c r="B260" s="285" t="s">
        <v>1031</v>
      </c>
      <c r="C260" s="306" t="s">
        <v>749</v>
      </c>
      <c r="D260" s="318">
        <f t="shared" ref="D260:E260" si="122">D271+D275+D287</f>
        <v>47.576835669999994</v>
      </c>
      <c r="E260" s="318">
        <f t="shared" si="122"/>
        <v>47.576835669999994</v>
      </c>
      <c r="F260" s="318">
        <f>F271+F275+F287</f>
        <v>43.585209617600007</v>
      </c>
      <c r="G260" s="318">
        <f t="shared" ref="G260:S260" si="123">G271+G275+G287</f>
        <v>51.345323359999995</v>
      </c>
      <c r="H260" s="318">
        <f t="shared" si="123"/>
        <v>38.915365730000005</v>
      </c>
      <c r="I260" s="322">
        <f t="shared" si="123"/>
        <v>0</v>
      </c>
      <c r="J260" s="318">
        <f t="shared" si="123"/>
        <v>0</v>
      </c>
      <c r="K260" s="318">
        <f t="shared" si="123"/>
        <v>0</v>
      </c>
      <c r="L260" s="318">
        <f t="shared" si="123"/>
        <v>0</v>
      </c>
      <c r="M260" s="318">
        <f t="shared" si="123"/>
        <v>0</v>
      </c>
      <c r="N260" s="318">
        <f t="shared" si="123"/>
        <v>0</v>
      </c>
      <c r="O260" s="318">
        <f t="shared" si="123"/>
        <v>0</v>
      </c>
      <c r="P260" s="318">
        <f t="shared" si="123"/>
        <v>0</v>
      </c>
      <c r="Q260" s="318">
        <f t="shared" si="123"/>
        <v>0</v>
      </c>
      <c r="R260" s="318">
        <f t="shared" si="123"/>
        <v>0</v>
      </c>
      <c r="S260" s="318">
        <f t="shared" si="123"/>
        <v>0</v>
      </c>
      <c r="T260" s="318">
        <f>H260+J260+L260+N260+P260+R260</f>
        <v>38.915365730000005</v>
      </c>
      <c r="U260" s="318">
        <f>I260+J260+L260+N260+P260+R260</f>
        <v>0</v>
      </c>
    </row>
    <row r="261" spans="1:21" s="301" customFormat="1" ht="31.5" x14ac:dyDescent="0.25">
      <c r="A261" s="307" t="s">
        <v>668</v>
      </c>
      <c r="B261" s="141" t="s">
        <v>1032</v>
      </c>
      <c r="C261" s="306" t="s">
        <v>749</v>
      </c>
      <c r="D261" s="320" t="s">
        <v>286</v>
      </c>
      <c r="E261" s="320" t="s">
        <v>286</v>
      </c>
      <c r="F261" s="320" t="s">
        <v>286</v>
      </c>
      <c r="G261" s="320" t="s">
        <v>286</v>
      </c>
      <c r="H261" s="320" t="s">
        <v>286</v>
      </c>
      <c r="I261" s="320" t="s">
        <v>286</v>
      </c>
      <c r="J261" s="320" t="s">
        <v>286</v>
      </c>
      <c r="K261" s="320" t="s">
        <v>286</v>
      </c>
      <c r="L261" s="320" t="s">
        <v>286</v>
      </c>
      <c r="M261" s="320" t="s">
        <v>286</v>
      </c>
      <c r="N261" s="320" t="s">
        <v>286</v>
      </c>
      <c r="O261" s="320" t="s">
        <v>286</v>
      </c>
      <c r="P261" s="320" t="s">
        <v>286</v>
      </c>
      <c r="Q261" s="320" t="s">
        <v>286</v>
      </c>
      <c r="R261" s="320" t="s">
        <v>286</v>
      </c>
      <c r="S261" s="320" t="s">
        <v>286</v>
      </c>
      <c r="T261" s="320" t="s">
        <v>286</v>
      </c>
      <c r="U261" s="320" t="s">
        <v>286</v>
      </c>
    </row>
    <row r="262" spans="1:21" s="301" customFormat="1" x14ac:dyDescent="0.25">
      <c r="A262" s="307" t="s">
        <v>669</v>
      </c>
      <c r="B262" s="286" t="s">
        <v>62</v>
      </c>
      <c r="C262" s="306" t="s">
        <v>749</v>
      </c>
      <c r="D262" s="320" t="s">
        <v>286</v>
      </c>
      <c r="E262" s="320" t="s">
        <v>286</v>
      </c>
      <c r="F262" s="320" t="s">
        <v>286</v>
      </c>
      <c r="G262" s="320" t="s">
        <v>286</v>
      </c>
      <c r="H262" s="320" t="s">
        <v>286</v>
      </c>
      <c r="I262" s="320" t="s">
        <v>286</v>
      </c>
      <c r="J262" s="320" t="s">
        <v>286</v>
      </c>
      <c r="K262" s="320" t="s">
        <v>286</v>
      </c>
      <c r="L262" s="320" t="s">
        <v>286</v>
      </c>
      <c r="M262" s="320" t="s">
        <v>286</v>
      </c>
      <c r="N262" s="320" t="s">
        <v>286</v>
      </c>
      <c r="O262" s="320" t="s">
        <v>286</v>
      </c>
      <c r="P262" s="320" t="s">
        <v>286</v>
      </c>
      <c r="Q262" s="320" t="s">
        <v>286</v>
      </c>
      <c r="R262" s="320" t="s">
        <v>286</v>
      </c>
      <c r="S262" s="320" t="s">
        <v>286</v>
      </c>
      <c r="T262" s="320" t="s">
        <v>286</v>
      </c>
      <c r="U262" s="320" t="s">
        <v>286</v>
      </c>
    </row>
    <row r="263" spans="1:21" s="301" customFormat="1" ht="31.5" x14ac:dyDescent="0.25">
      <c r="A263" s="307" t="s">
        <v>891</v>
      </c>
      <c r="B263" s="286" t="s">
        <v>898</v>
      </c>
      <c r="C263" s="306" t="s">
        <v>749</v>
      </c>
      <c r="D263" s="320" t="s">
        <v>286</v>
      </c>
      <c r="E263" s="320" t="s">
        <v>286</v>
      </c>
      <c r="F263" s="320" t="s">
        <v>286</v>
      </c>
      <c r="G263" s="320" t="s">
        <v>286</v>
      </c>
      <c r="H263" s="320" t="s">
        <v>286</v>
      </c>
      <c r="I263" s="320" t="s">
        <v>286</v>
      </c>
      <c r="J263" s="320" t="s">
        <v>286</v>
      </c>
      <c r="K263" s="320" t="s">
        <v>286</v>
      </c>
      <c r="L263" s="320" t="s">
        <v>286</v>
      </c>
      <c r="M263" s="320" t="s">
        <v>286</v>
      </c>
      <c r="N263" s="320" t="s">
        <v>286</v>
      </c>
      <c r="O263" s="320" t="s">
        <v>286</v>
      </c>
      <c r="P263" s="320" t="s">
        <v>286</v>
      </c>
      <c r="Q263" s="320" t="s">
        <v>286</v>
      </c>
      <c r="R263" s="320" t="s">
        <v>286</v>
      </c>
      <c r="S263" s="320" t="s">
        <v>286</v>
      </c>
      <c r="T263" s="320" t="s">
        <v>286</v>
      </c>
      <c r="U263" s="320" t="s">
        <v>286</v>
      </c>
    </row>
    <row r="264" spans="1:21" s="301" customFormat="1" x14ac:dyDescent="0.25">
      <c r="A264" s="307" t="s">
        <v>892</v>
      </c>
      <c r="B264" s="287" t="s">
        <v>62</v>
      </c>
      <c r="C264" s="306" t="s">
        <v>749</v>
      </c>
      <c r="D264" s="320" t="s">
        <v>286</v>
      </c>
      <c r="E264" s="320" t="s">
        <v>286</v>
      </c>
      <c r="F264" s="320" t="s">
        <v>286</v>
      </c>
      <c r="G264" s="320" t="s">
        <v>286</v>
      </c>
      <c r="H264" s="320" t="s">
        <v>286</v>
      </c>
      <c r="I264" s="320" t="s">
        <v>286</v>
      </c>
      <c r="J264" s="320" t="s">
        <v>286</v>
      </c>
      <c r="K264" s="320" t="s">
        <v>286</v>
      </c>
      <c r="L264" s="320" t="s">
        <v>286</v>
      </c>
      <c r="M264" s="320" t="s">
        <v>286</v>
      </c>
      <c r="N264" s="320" t="s">
        <v>286</v>
      </c>
      <c r="O264" s="320" t="s">
        <v>286</v>
      </c>
      <c r="P264" s="320" t="s">
        <v>286</v>
      </c>
      <c r="Q264" s="320" t="s">
        <v>286</v>
      </c>
      <c r="R264" s="320" t="s">
        <v>286</v>
      </c>
      <c r="S264" s="320" t="s">
        <v>286</v>
      </c>
      <c r="T264" s="320" t="s">
        <v>286</v>
      </c>
      <c r="U264" s="320" t="s">
        <v>286</v>
      </c>
    </row>
    <row r="265" spans="1:21" s="301" customFormat="1" ht="31.5" x14ac:dyDescent="0.25">
      <c r="A265" s="307" t="s">
        <v>893</v>
      </c>
      <c r="B265" s="286" t="s">
        <v>899</v>
      </c>
      <c r="C265" s="306" t="s">
        <v>749</v>
      </c>
      <c r="D265" s="320" t="s">
        <v>286</v>
      </c>
      <c r="E265" s="320" t="s">
        <v>286</v>
      </c>
      <c r="F265" s="320" t="s">
        <v>286</v>
      </c>
      <c r="G265" s="320" t="s">
        <v>286</v>
      </c>
      <c r="H265" s="320" t="s">
        <v>286</v>
      </c>
      <c r="I265" s="320" t="s">
        <v>286</v>
      </c>
      <c r="J265" s="320" t="s">
        <v>286</v>
      </c>
      <c r="K265" s="320" t="s">
        <v>286</v>
      </c>
      <c r="L265" s="320" t="s">
        <v>286</v>
      </c>
      <c r="M265" s="320" t="s">
        <v>286</v>
      </c>
      <c r="N265" s="320" t="s">
        <v>286</v>
      </c>
      <c r="O265" s="320" t="s">
        <v>286</v>
      </c>
      <c r="P265" s="320" t="s">
        <v>286</v>
      </c>
      <c r="Q265" s="320" t="s">
        <v>286</v>
      </c>
      <c r="R265" s="320" t="s">
        <v>286</v>
      </c>
      <c r="S265" s="320" t="s">
        <v>286</v>
      </c>
      <c r="T265" s="320" t="s">
        <v>286</v>
      </c>
      <c r="U265" s="320" t="s">
        <v>286</v>
      </c>
    </row>
    <row r="266" spans="1:21" s="301" customFormat="1" x14ac:dyDescent="0.25">
      <c r="A266" s="307" t="s">
        <v>894</v>
      </c>
      <c r="B266" s="287" t="s">
        <v>62</v>
      </c>
      <c r="C266" s="306" t="s">
        <v>749</v>
      </c>
      <c r="D266" s="320" t="s">
        <v>286</v>
      </c>
      <c r="E266" s="320" t="s">
        <v>286</v>
      </c>
      <c r="F266" s="320" t="s">
        <v>286</v>
      </c>
      <c r="G266" s="320" t="s">
        <v>286</v>
      </c>
      <c r="H266" s="320" t="s">
        <v>286</v>
      </c>
      <c r="I266" s="320" t="s">
        <v>286</v>
      </c>
      <c r="J266" s="320" t="s">
        <v>286</v>
      </c>
      <c r="K266" s="320" t="s">
        <v>286</v>
      </c>
      <c r="L266" s="320" t="s">
        <v>286</v>
      </c>
      <c r="M266" s="320" t="s">
        <v>286</v>
      </c>
      <c r="N266" s="320" t="s">
        <v>286</v>
      </c>
      <c r="O266" s="320" t="s">
        <v>286</v>
      </c>
      <c r="P266" s="320" t="s">
        <v>286</v>
      </c>
      <c r="Q266" s="320" t="s">
        <v>286</v>
      </c>
      <c r="R266" s="320" t="s">
        <v>286</v>
      </c>
      <c r="S266" s="320" t="s">
        <v>286</v>
      </c>
      <c r="T266" s="320" t="s">
        <v>286</v>
      </c>
      <c r="U266" s="320" t="s">
        <v>286</v>
      </c>
    </row>
    <row r="267" spans="1:21" s="301" customFormat="1" ht="31.5" x14ac:dyDescent="0.25">
      <c r="A267" s="307" t="s">
        <v>992</v>
      </c>
      <c r="B267" s="286" t="s">
        <v>884</v>
      </c>
      <c r="C267" s="306" t="s">
        <v>749</v>
      </c>
      <c r="D267" s="320" t="s">
        <v>286</v>
      </c>
      <c r="E267" s="320" t="s">
        <v>286</v>
      </c>
      <c r="F267" s="320" t="s">
        <v>286</v>
      </c>
      <c r="G267" s="320" t="s">
        <v>286</v>
      </c>
      <c r="H267" s="320" t="s">
        <v>286</v>
      </c>
      <c r="I267" s="320" t="s">
        <v>286</v>
      </c>
      <c r="J267" s="320" t="s">
        <v>286</v>
      </c>
      <c r="K267" s="320" t="s">
        <v>286</v>
      </c>
      <c r="L267" s="320" t="s">
        <v>286</v>
      </c>
      <c r="M267" s="320" t="s">
        <v>286</v>
      </c>
      <c r="N267" s="320" t="s">
        <v>286</v>
      </c>
      <c r="O267" s="320" t="s">
        <v>286</v>
      </c>
      <c r="P267" s="320" t="s">
        <v>286</v>
      </c>
      <c r="Q267" s="320" t="s">
        <v>286</v>
      </c>
      <c r="R267" s="320" t="s">
        <v>286</v>
      </c>
      <c r="S267" s="320" t="s">
        <v>286</v>
      </c>
      <c r="T267" s="320" t="s">
        <v>286</v>
      </c>
      <c r="U267" s="320" t="s">
        <v>286</v>
      </c>
    </row>
    <row r="268" spans="1:21" s="301" customFormat="1" x14ac:dyDescent="0.25">
      <c r="A268" s="307" t="s">
        <v>993</v>
      </c>
      <c r="B268" s="287" t="s">
        <v>62</v>
      </c>
      <c r="C268" s="306" t="s">
        <v>749</v>
      </c>
      <c r="D268" s="320" t="s">
        <v>286</v>
      </c>
      <c r="E268" s="320" t="s">
        <v>286</v>
      </c>
      <c r="F268" s="320" t="s">
        <v>286</v>
      </c>
      <c r="G268" s="320" t="s">
        <v>286</v>
      </c>
      <c r="H268" s="320" t="s">
        <v>286</v>
      </c>
      <c r="I268" s="320" t="s">
        <v>286</v>
      </c>
      <c r="J268" s="320" t="s">
        <v>286</v>
      </c>
      <c r="K268" s="320" t="s">
        <v>286</v>
      </c>
      <c r="L268" s="320" t="s">
        <v>286</v>
      </c>
      <c r="M268" s="320" t="s">
        <v>286</v>
      </c>
      <c r="N268" s="320" t="s">
        <v>286</v>
      </c>
      <c r="O268" s="320" t="s">
        <v>286</v>
      </c>
      <c r="P268" s="320" t="s">
        <v>286</v>
      </c>
      <c r="Q268" s="320" t="s">
        <v>286</v>
      </c>
      <c r="R268" s="320" t="s">
        <v>286</v>
      </c>
      <c r="S268" s="320" t="s">
        <v>286</v>
      </c>
      <c r="T268" s="320" t="s">
        <v>286</v>
      </c>
      <c r="U268" s="320" t="s">
        <v>286</v>
      </c>
    </row>
    <row r="269" spans="1:21" s="301" customFormat="1" x14ac:dyDescent="0.25">
      <c r="A269" s="307" t="s">
        <v>670</v>
      </c>
      <c r="B269" s="141" t="s">
        <v>1056</v>
      </c>
      <c r="C269" s="306" t="s">
        <v>749</v>
      </c>
      <c r="D269" s="320" t="s">
        <v>286</v>
      </c>
      <c r="E269" s="320" t="s">
        <v>286</v>
      </c>
      <c r="F269" s="320" t="s">
        <v>286</v>
      </c>
      <c r="G269" s="320" t="s">
        <v>286</v>
      </c>
      <c r="H269" s="320" t="s">
        <v>286</v>
      </c>
      <c r="I269" s="320" t="s">
        <v>286</v>
      </c>
      <c r="J269" s="320" t="s">
        <v>286</v>
      </c>
      <c r="K269" s="320" t="s">
        <v>286</v>
      </c>
      <c r="L269" s="320" t="s">
        <v>286</v>
      </c>
      <c r="M269" s="320" t="s">
        <v>286</v>
      </c>
      <c r="N269" s="320" t="s">
        <v>286</v>
      </c>
      <c r="O269" s="320" t="s">
        <v>286</v>
      </c>
      <c r="P269" s="320" t="s">
        <v>286</v>
      </c>
      <c r="Q269" s="320" t="s">
        <v>286</v>
      </c>
      <c r="R269" s="320" t="s">
        <v>286</v>
      </c>
      <c r="S269" s="320" t="s">
        <v>286</v>
      </c>
      <c r="T269" s="320" t="s">
        <v>286</v>
      </c>
      <c r="U269" s="320" t="s">
        <v>286</v>
      </c>
    </row>
    <row r="270" spans="1:21" s="301" customFormat="1" x14ac:dyDescent="0.25">
      <c r="A270" s="307" t="s">
        <v>671</v>
      </c>
      <c r="B270" s="286" t="s">
        <v>62</v>
      </c>
      <c r="C270" s="306" t="s">
        <v>749</v>
      </c>
      <c r="D270" s="320" t="s">
        <v>286</v>
      </c>
      <c r="E270" s="320" t="s">
        <v>286</v>
      </c>
      <c r="F270" s="320" t="s">
        <v>286</v>
      </c>
      <c r="G270" s="320" t="s">
        <v>286</v>
      </c>
      <c r="H270" s="320" t="s">
        <v>286</v>
      </c>
      <c r="I270" s="320" t="s">
        <v>286</v>
      </c>
      <c r="J270" s="320" t="s">
        <v>286</v>
      </c>
      <c r="K270" s="320" t="s">
        <v>286</v>
      </c>
      <c r="L270" s="320" t="s">
        <v>286</v>
      </c>
      <c r="M270" s="320" t="s">
        <v>286</v>
      </c>
      <c r="N270" s="320" t="s">
        <v>286</v>
      </c>
      <c r="O270" s="320" t="s">
        <v>286</v>
      </c>
      <c r="P270" s="320" t="s">
        <v>286</v>
      </c>
      <c r="Q270" s="320" t="s">
        <v>286</v>
      </c>
      <c r="R270" s="320" t="s">
        <v>286</v>
      </c>
      <c r="S270" s="320" t="s">
        <v>286</v>
      </c>
      <c r="T270" s="320" t="s">
        <v>286</v>
      </c>
      <c r="U270" s="320" t="s">
        <v>286</v>
      </c>
    </row>
    <row r="271" spans="1:21" s="301" customFormat="1" x14ac:dyDescent="0.25">
      <c r="A271" s="307" t="s">
        <v>778</v>
      </c>
      <c r="B271" s="284" t="s">
        <v>746</v>
      </c>
      <c r="C271" s="306" t="s">
        <v>749</v>
      </c>
      <c r="D271" s="318">
        <v>27.34034995</v>
      </c>
      <c r="E271" s="318">
        <v>27.34034995</v>
      </c>
      <c r="F271" s="318">
        <v>42.901374880000006</v>
      </c>
      <c r="G271" s="318">
        <v>47.611595909999998</v>
      </c>
      <c r="H271" s="318">
        <v>38.304799000000003</v>
      </c>
      <c r="I271" s="322">
        <v>0</v>
      </c>
      <c r="J271" s="318">
        <v>0</v>
      </c>
      <c r="K271" s="318">
        <v>0</v>
      </c>
      <c r="L271" s="318">
        <v>0</v>
      </c>
      <c r="M271" s="318">
        <v>0</v>
      </c>
      <c r="N271" s="318">
        <v>0</v>
      </c>
      <c r="O271" s="318">
        <v>0</v>
      </c>
      <c r="P271" s="318">
        <v>0</v>
      </c>
      <c r="Q271" s="318">
        <v>0</v>
      </c>
      <c r="R271" s="318">
        <v>0</v>
      </c>
      <c r="S271" s="318">
        <v>0</v>
      </c>
      <c r="T271" s="318">
        <f>H271+J271+L271+N271+P271+R271</f>
        <v>38.304799000000003</v>
      </c>
      <c r="U271" s="318">
        <f>I271+J271+L271+N271+P271+R271</f>
        <v>0</v>
      </c>
    </row>
    <row r="272" spans="1:21" s="301" customFormat="1" x14ac:dyDescent="0.25">
      <c r="A272" s="307" t="s">
        <v>779</v>
      </c>
      <c r="B272" s="286" t="s">
        <v>62</v>
      </c>
      <c r="C272" s="306" t="s">
        <v>749</v>
      </c>
      <c r="D272" s="320" t="s">
        <v>286</v>
      </c>
      <c r="E272" s="320" t="s">
        <v>286</v>
      </c>
      <c r="F272" s="320" t="s">
        <v>286</v>
      </c>
      <c r="G272" s="320" t="s">
        <v>286</v>
      </c>
      <c r="H272" s="320" t="s">
        <v>286</v>
      </c>
      <c r="I272" s="320" t="s">
        <v>286</v>
      </c>
      <c r="J272" s="320" t="s">
        <v>286</v>
      </c>
      <c r="K272" s="320" t="s">
        <v>286</v>
      </c>
      <c r="L272" s="320" t="s">
        <v>286</v>
      </c>
      <c r="M272" s="320" t="s">
        <v>286</v>
      </c>
      <c r="N272" s="320" t="s">
        <v>286</v>
      </c>
      <c r="O272" s="320" t="s">
        <v>286</v>
      </c>
      <c r="P272" s="320" t="s">
        <v>286</v>
      </c>
      <c r="Q272" s="320" t="s">
        <v>286</v>
      </c>
      <c r="R272" s="320" t="s">
        <v>286</v>
      </c>
      <c r="S272" s="320" t="s">
        <v>286</v>
      </c>
      <c r="T272" s="320" t="s">
        <v>286</v>
      </c>
      <c r="U272" s="320" t="s">
        <v>286</v>
      </c>
    </row>
    <row r="273" spans="1:21" s="301" customFormat="1" x14ac:dyDescent="0.25">
      <c r="A273" s="307" t="s">
        <v>780</v>
      </c>
      <c r="B273" s="284" t="s">
        <v>1050</v>
      </c>
      <c r="C273" s="306" t="s">
        <v>749</v>
      </c>
      <c r="D273" s="320" t="s">
        <v>286</v>
      </c>
      <c r="E273" s="320" t="s">
        <v>286</v>
      </c>
      <c r="F273" s="320" t="s">
        <v>286</v>
      </c>
      <c r="G273" s="320" t="s">
        <v>286</v>
      </c>
      <c r="H273" s="320" t="s">
        <v>286</v>
      </c>
      <c r="I273" s="320" t="s">
        <v>286</v>
      </c>
      <c r="J273" s="320" t="s">
        <v>286</v>
      </c>
      <c r="K273" s="320" t="s">
        <v>286</v>
      </c>
      <c r="L273" s="320" t="s">
        <v>286</v>
      </c>
      <c r="M273" s="320" t="s">
        <v>286</v>
      </c>
      <c r="N273" s="320" t="s">
        <v>286</v>
      </c>
      <c r="O273" s="320" t="s">
        <v>286</v>
      </c>
      <c r="P273" s="320" t="s">
        <v>286</v>
      </c>
      <c r="Q273" s="320" t="s">
        <v>286</v>
      </c>
      <c r="R273" s="320" t="s">
        <v>286</v>
      </c>
      <c r="S273" s="320" t="s">
        <v>286</v>
      </c>
      <c r="T273" s="320" t="s">
        <v>286</v>
      </c>
      <c r="U273" s="320" t="s">
        <v>286</v>
      </c>
    </row>
    <row r="274" spans="1:21" s="301" customFormat="1" x14ac:dyDescent="0.25">
      <c r="A274" s="307" t="s">
        <v>781</v>
      </c>
      <c r="B274" s="286" t="s">
        <v>62</v>
      </c>
      <c r="C274" s="306" t="s">
        <v>749</v>
      </c>
      <c r="D274" s="320" t="s">
        <v>286</v>
      </c>
      <c r="E274" s="320" t="s">
        <v>286</v>
      </c>
      <c r="F274" s="320" t="s">
        <v>286</v>
      </c>
      <c r="G274" s="320" t="s">
        <v>286</v>
      </c>
      <c r="H274" s="320" t="s">
        <v>286</v>
      </c>
      <c r="I274" s="320" t="s">
        <v>286</v>
      </c>
      <c r="J274" s="320" t="s">
        <v>286</v>
      </c>
      <c r="K274" s="320" t="s">
        <v>286</v>
      </c>
      <c r="L274" s="320" t="s">
        <v>286</v>
      </c>
      <c r="M274" s="320" t="s">
        <v>286</v>
      </c>
      <c r="N274" s="320" t="s">
        <v>286</v>
      </c>
      <c r="O274" s="320" t="s">
        <v>286</v>
      </c>
      <c r="P274" s="320" t="s">
        <v>286</v>
      </c>
      <c r="Q274" s="320" t="s">
        <v>286</v>
      </c>
      <c r="R274" s="320" t="s">
        <v>286</v>
      </c>
      <c r="S274" s="320" t="s">
        <v>286</v>
      </c>
      <c r="T274" s="320" t="s">
        <v>286</v>
      </c>
      <c r="U274" s="320" t="s">
        <v>286</v>
      </c>
    </row>
    <row r="275" spans="1:21" s="301" customFormat="1" x14ac:dyDescent="0.25">
      <c r="A275" s="307" t="s">
        <v>782</v>
      </c>
      <c r="B275" s="284" t="s">
        <v>747</v>
      </c>
      <c r="C275" s="306" t="s">
        <v>749</v>
      </c>
      <c r="D275" s="318">
        <v>6.8913973899999998</v>
      </c>
      <c r="E275" s="318">
        <v>6.8913973899999998</v>
      </c>
      <c r="F275" s="318">
        <v>0</v>
      </c>
      <c r="G275" s="318">
        <v>1.1306486599999999</v>
      </c>
      <c r="H275" s="318">
        <v>0</v>
      </c>
      <c r="I275" s="322">
        <v>0</v>
      </c>
      <c r="J275" s="318">
        <v>0</v>
      </c>
      <c r="K275" s="318">
        <v>0</v>
      </c>
      <c r="L275" s="318">
        <v>0</v>
      </c>
      <c r="M275" s="318">
        <v>0</v>
      </c>
      <c r="N275" s="318">
        <v>0</v>
      </c>
      <c r="O275" s="318">
        <v>0</v>
      </c>
      <c r="P275" s="318">
        <v>0</v>
      </c>
      <c r="Q275" s="318">
        <v>0</v>
      </c>
      <c r="R275" s="318">
        <v>0</v>
      </c>
      <c r="S275" s="318">
        <v>0</v>
      </c>
      <c r="T275" s="318">
        <f>H275+J275+L275+N275+P275+R275</f>
        <v>0</v>
      </c>
      <c r="U275" s="318">
        <f>I275+J275+L275+N275+P275+R275</f>
        <v>0</v>
      </c>
    </row>
    <row r="276" spans="1:21" s="301" customFormat="1" x14ac:dyDescent="0.25">
      <c r="A276" s="307" t="s">
        <v>783</v>
      </c>
      <c r="B276" s="286" t="s">
        <v>62</v>
      </c>
      <c r="C276" s="306" t="s">
        <v>749</v>
      </c>
      <c r="D276" s="320" t="s">
        <v>286</v>
      </c>
      <c r="E276" s="320" t="s">
        <v>286</v>
      </c>
      <c r="F276" s="320" t="s">
        <v>286</v>
      </c>
      <c r="G276" s="320" t="s">
        <v>286</v>
      </c>
      <c r="H276" s="320" t="s">
        <v>286</v>
      </c>
      <c r="I276" s="320" t="s">
        <v>286</v>
      </c>
      <c r="J276" s="320" t="s">
        <v>286</v>
      </c>
      <c r="K276" s="320" t="s">
        <v>286</v>
      </c>
      <c r="L276" s="320" t="s">
        <v>286</v>
      </c>
      <c r="M276" s="320" t="s">
        <v>286</v>
      </c>
      <c r="N276" s="320" t="s">
        <v>286</v>
      </c>
      <c r="O276" s="320" t="s">
        <v>286</v>
      </c>
      <c r="P276" s="320" t="s">
        <v>286</v>
      </c>
      <c r="Q276" s="320" t="s">
        <v>286</v>
      </c>
      <c r="R276" s="320" t="s">
        <v>286</v>
      </c>
      <c r="S276" s="320" t="s">
        <v>286</v>
      </c>
      <c r="T276" s="320" t="s">
        <v>286</v>
      </c>
      <c r="U276" s="320" t="s">
        <v>286</v>
      </c>
    </row>
    <row r="277" spans="1:21" s="301" customFormat="1" ht="15.75" customHeight="1" x14ac:dyDescent="0.25">
      <c r="A277" s="307" t="s">
        <v>1078</v>
      </c>
      <c r="B277" s="284" t="s">
        <v>748</v>
      </c>
      <c r="C277" s="306" t="s">
        <v>749</v>
      </c>
      <c r="D277" s="320" t="s">
        <v>286</v>
      </c>
      <c r="E277" s="320" t="s">
        <v>286</v>
      </c>
      <c r="F277" s="320" t="s">
        <v>286</v>
      </c>
      <c r="G277" s="320" t="s">
        <v>286</v>
      </c>
      <c r="H277" s="320" t="s">
        <v>286</v>
      </c>
      <c r="I277" s="320" t="s">
        <v>286</v>
      </c>
      <c r="J277" s="320" t="s">
        <v>286</v>
      </c>
      <c r="K277" s="320" t="s">
        <v>286</v>
      </c>
      <c r="L277" s="320" t="s">
        <v>286</v>
      </c>
      <c r="M277" s="320" t="s">
        <v>286</v>
      </c>
      <c r="N277" s="320" t="s">
        <v>286</v>
      </c>
      <c r="O277" s="320" t="s">
        <v>286</v>
      </c>
      <c r="P277" s="320" t="s">
        <v>286</v>
      </c>
      <c r="Q277" s="320" t="s">
        <v>286</v>
      </c>
      <c r="R277" s="320" t="s">
        <v>286</v>
      </c>
      <c r="S277" s="320" t="s">
        <v>286</v>
      </c>
      <c r="T277" s="320" t="s">
        <v>286</v>
      </c>
      <c r="U277" s="320" t="s">
        <v>286</v>
      </c>
    </row>
    <row r="278" spans="1:21" s="301" customFormat="1" x14ac:dyDescent="0.25">
      <c r="A278" s="307" t="s">
        <v>784</v>
      </c>
      <c r="B278" s="286" t="s">
        <v>62</v>
      </c>
      <c r="C278" s="306" t="s">
        <v>749</v>
      </c>
      <c r="D278" s="320" t="s">
        <v>286</v>
      </c>
      <c r="E278" s="320" t="s">
        <v>286</v>
      </c>
      <c r="F278" s="320" t="s">
        <v>286</v>
      </c>
      <c r="G278" s="320" t="s">
        <v>286</v>
      </c>
      <c r="H278" s="320" t="s">
        <v>286</v>
      </c>
      <c r="I278" s="320" t="s">
        <v>286</v>
      </c>
      <c r="J278" s="320" t="s">
        <v>286</v>
      </c>
      <c r="K278" s="320" t="s">
        <v>286</v>
      </c>
      <c r="L278" s="320" t="s">
        <v>286</v>
      </c>
      <c r="M278" s="320" t="s">
        <v>286</v>
      </c>
      <c r="N278" s="320" t="s">
        <v>286</v>
      </c>
      <c r="O278" s="320" t="s">
        <v>286</v>
      </c>
      <c r="P278" s="320" t="s">
        <v>286</v>
      </c>
      <c r="Q278" s="320" t="s">
        <v>286</v>
      </c>
      <c r="R278" s="320" t="s">
        <v>286</v>
      </c>
      <c r="S278" s="320" t="s">
        <v>286</v>
      </c>
      <c r="T278" s="320" t="s">
        <v>286</v>
      </c>
      <c r="U278" s="320" t="s">
        <v>286</v>
      </c>
    </row>
    <row r="279" spans="1:21" s="301" customFormat="1" x14ac:dyDescent="0.25">
      <c r="A279" s="307" t="s">
        <v>895</v>
      </c>
      <c r="B279" s="284" t="s">
        <v>1057</v>
      </c>
      <c r="C279" s="306" t="s">
        <v>749</v>
      </c>
      <c r="D279" s="320" t="s">
        <v>286</v>
      </c>
      <c r="E279" s="320" t="s">
        <v>286</v>
      </c>
      <c r="F279" s="320" t="s">
        <v>286</v>
      </c>
      <c r="G279" s="320" t="s">
        <v>286</v>
      </c>
      <c r="H279" s="320" t="s">
        <v>286</v>
      </c>
      <c r="I279" s="320" t="s">
        <v>286</v>
      </c>
      <c r="J279" s="320" t="s">
        <v>286</v>
      </c>
      <c r="K279" s="320" t="s">
        <v>286</v>
      </c>
      <c r="L279" s="320" t="s">
        <v>286</v>
      </c>
      <c r="M279" s="320" t="s">
        <v>286</v>
      </c>
      <c r="N279" s="320" t="s">
        <v>286</v>
      </c>
      <c r="O279" s="320" t="s">
        <v>286</v>
      </c>
      <c r="P279" s="320" t="s">
        <v>286</v>
      </c>
      <c r="Q279" s="320" t="s">
        <v>286</v>
      </c>
      <c r="R279" s="320" t="s">
        <v>286</v>
      </c>
      <c r="S279" s="320" t="s">
        <v>286</v>
      </c>
      <c r="T279" s="320" t="s">
        <v>286</v>
      </c>
      <c r="U279" s="320" t="s">
        <v>286</v>
      </c>
    </row>
    <row r="280" spans="1:21" s="301" customFormat="1" x14ac:dyDescent="0.25">
      <c r="A280" s="307" t="s">
        <v>785</v>
      </c>
      <c r="B280" s="286" t="s">
        <v>62</v>
      </c>
      <c r="C280" s="306" t="s">
        <v>749</v>
      </c>
      <c r="D280" s="320" t="s">
        <v>286</v>
      </c>
      <c r="E280" s="320" t="s">
        <v>286</v>
      </c>
      <c r="F280" s="320" t="s">
        <v>286</v>
      </c>
      <c r="G280" s="320" t="s">
        <v>286</v>
      </c>
      <c r="H280" s="320" t="s">
        <v>286</v>
      </c>
      <c r="I280" s="320" t="s">
        <v>286</v>
      </c>
      <c r="J280" s="320" t="s">
        <v>286</v>
      </c>
      <c r="K280" s="320" t="s">
        <v>286</v>
      </c>
      <c r="L280" s="320" t="s">
        <v>286</v>
      </c>
      <c r="M280" s="320" t="s">
        <v>286</v>
      </c>
      <c r="N280" s="320" t="s">
        <v>286</v>
      </c>
      <c r="O280" s="320" t="s">
        <v>286</v>
      </c>
      <c r="P280" s="320" t="s">
        <v>286</v>
      </c>
      <c r="Q280" s="320" t="s">
        <v>286</v>
      </c>
      <c r="R280" s="320" t="s">
        <v>286</v>
      </c>
      <c r="S280" s="320" t="s">
        <v>286</v>
      </c>
      <c r="T280" s="320" t="s">
        <v>286</v>
      </c>
      <c r="U280" s="320" t="s">
        <v>286</v>
      </c>
    </row>
    <row r="281" spans="1:21" s="301" customFormat="1" ht="31.5" x14ac:dyDescent="0.25">
      <c r="A281" s="307" t="s">
        <v>786</v>
      </c>
      <c r="B281" s="141" t="s">
        <v>1033</v>
      </c>
      <c r="C281" s="306" t="s">
        <v>749</v>
      </c>
      <c r="D281" s="320" t="s">
        <v>286</v>
      </c>
      <c r="E281" s="320" t="s">
        <v>286</v>
      </c>
      <c r="F281" s="320" t="s">
        <v>286</v>
      </c>
      <c r="G281" s="320" t="s">
        <v>286</v>
      </c>
      <c r="H281" s="320" t="s">
        <v>286</v>
      </c>
      <c r="I281" s="320" t="s">
        <v>286</v>
      </c>
      <c r="J281" s="320" t="s">
        <v>286</v>
      </c>
      <c r="K281" s="320" t="s">
        <v>286</v>
      </c>
      <c r="L281" s="320" t="s">
        <v>286</v>
      </c>
      <c r="M281" s="320" t="s">
        <v>286</v>
      </c>
      <c r="N281" s="320" t="s">
        <v>286</v>
      </c>
      <c r="O281" s="320" t="s">
        <v>286</v>
      </c>
      <c r="P281" s="320" t="s">
        <v>286</v>
      </c>
      <c r="Q281" s="320" t="s">
        <v>286</v>
      </c>
      <c r="R281" s="320" t="s">
        <v>286</v>
      </c>
      <c r="S281" s="320" t="s">
        <v>286</v>
      </c>
      <c r="T281" s="320" t="s">
        <v>286</v>
      </c>
      <c r="U281" s="320" t="s">
        <v>286</v>
      </c>
    </row>
    <row r="282" spans="1:21" s="301" customFormat="1" x14ac:dyDescent="0.25">
      <c r="A282" s="307" t="s">
        <v>787</v>
      </c>
      <c r="B282" s="286" t="s">
        <v>62</v>
      </c>
      <c r="C282" s="306" t="s">
        <v>749</v>
      </c>
      <c r="D282" s="320" t="s">
        <v>286</v>
      </c>
      <c r="E282" s="320" t="s">
        <v>286</v>
      </c>
      <c r="F282" s="320" t="s">
        <v>286</v>
      </c>
      <c r="G282" s="320" t="s">
        <v>286</v>
      </c>
      <c r="H282" s="320" t="s">
        <v>286</v>
      </c>
      <c r="I282" s="320" t="s">
        <v>286</v>
      </c>
      <c r="J282" s="320" t="s">
        <v>286</v>
      </c>
      <c r="K282" s="320" t="s">
        <v>286</v>
      </c>
      <c r="L282" s="320" t="s">
        <v>286</v>
      </c>
      <c r="M282" s="320" t="s">
        <v>286</v>
      </c>
      <c r="N282" s="320" t="s">
        <v>286</v>
      </c>
      <c r="O282" s="320" t="s">
        <v>286</v>
      </c>
      <c r="P282" s="320" t="s">
        <v>286</v>
      </c>
      <c r="Q282" s="320" t="s">
        <v>286</v>
      </c>
      <c r="R282" s="320" t="s">
        <v>286</v>
      </c>
      <c r="S282" s="320" t="s">
        <v>286</v>
      </c>
      <c r="T282" s="320" t="s">
        <v>286</v>
      </c>
      <c r="U282" s="320" t="s">
        <v>286</v>
      </c>
    </row>
    <row r="283" spans="1:21" s="301" customFormat="1" x14ac:dyDescent="0.25">
      <c r="A283" s="307" t="s">
        <v>994</v>
      </c>
      <c r="B283" s="286" t="s">
        <v>643</v>
      </c>
      <c r="C283" s="306" t="s">
        <v>749</v>
      </c>
      <c r="D283" s="320" t="s">
        <v>286</v>
      </c>
      <c r="E283" s="320" t="s">
        <v>286</v>
      </c>
      <c r="F283" s="320" t="s">
        <v>286</v>
      </c>
      <c r="G283" s="320" t="s">
        <v>286</v>
      </c>
      <c r="H283" s="320" t="s">
        <v>286</v>
      </c>
      <c r="I283" s="320" t="s">
        <v>286</v>
      </c>
      <c r="J283" s="320" t="s">
        <v>286</v>
      </c>
      <c r="K283" s="320" t="s">
        <v>286</v>
      </c>
      <c r="L283" s="320" t="s">
        <v>286</v>
      </c>
      <c r="M283" s="320" t="s">
        <v>286</v>
      </c>
      <c r="N283" s="320" t="s">
        <v>286</v>
      </c>
      <c r="O283" s="320" t="s">
        <v>286</v>
      </c>
      <c r="P283" s="320" t="s">
        <v>286</v>
      </c>
      <c r="Q283" s="320" t="s">
        <v>286</v>
      </c>
      <c r="R283" s="320" t="s">
        <v>286</v>
      </c>
      <c r="S283" s="320" t="s">
        <v>286</v>
      </c>
      <c r="T283" s="320" t="s">
        <v>286</v>
      </c>
      <c r="U283" s="320" t="s">
        <v>286</v>
      </c>
    </row>
    <row r="284" spans="1:21" s="301" customFormat="1" x14ac:dyDescent="0.25">
      <c r="A284" s="307" t="s">
        <v>996</v>
      </c>
      <c r="B284" s="287" t="s">
        <v>62</v>
      </c>
      <c r="C284" s="306" t="s">
        <v>749</v>
      </c>
      <c r="D284" s="320" t="s">
        <v>286</v>
      </c>
      <c r="E284" s="320" t="s">
        <v>286</v>
      </c>
      <c r="F284" s="320" t="s">
        <v>286</v>
      </c>
      <c r="G284" s="320" t="s">
        <v>286</v>
      </c>
      <c r="H284" s="320" t="s">
        <v>286</v>
      </c>
      <c r="I284" s="320" t="s">
        <v>286</v>
      </c>
      <c r="J284" s="320" t="s">
        <v>286</v>
      </c>
      <c r="K284" s="320" t="s">
        <v>286</v>
      </c>
      <c r="L284" s="320" t="s">
        <v>286</v>
      </c>
      <c r="M284" s="320" t="s">
        <v>286</v>
      </c>
      <c r="N284" s="320" t="s">
        <v>286</v>
      </c>
      <c r="O284" s="320" t="s">
        <v>286</v>
      </c>
      <c r="P284" s="320" t="s">
        <v>286</v>
      </c>
      <c r="Q284" s="320" t="s">
        <v>286</v>
      </c>
      <c r="R284" s="320" t="s">
        <v>286</v>
      </c>
      <c r="S284" s="320" t="s">
        <v>286</v>
      </c>
      <c r="T284" s="320" t="s">
        <v>286</v>
      </c>
      <c r="U284" s="320" t="s">
        <v>286</v>
      </c>
    </row>
    <row r="285" spans="1:21" s="301" customFormat="1" x14ac:dyDescent="0.25">
      <c r="A285" s="307" t="s">
        <v>995</v>
      </c>
      <c r="B285" s="286" t="s">
        <v>631</v>
      </c>
      <c r="C285" s="306" t="s">
        <v>749</v>
      </c>
      <c r="D285" s="320" t="s">
        <v>286</v>
      </c>
      <c r="E285" s="320" t="s">
        <v>286</v>
      </c>
      <c r="F285" s="320" t="s">
        <v>286</v>
      </c>
      <c r="G285" s="320" t="s">
        <v>286</v>
      </c>
      <c r="H285" s="320" t="s">
        <v>286</v>
      </c>
      <c r="I285" s="320" t="s">
        <v>286</v>
      </c>
      <c r="J285" s="320" t="s">
        <v>286</v>
      </c>
      <c r="K285" s="320" t="s">
        <v>286</v>
      </c>
      <c r="L285" s="320" t="s">
        <v>286</v>
      </c>
      <c r="M285" s="320" t="s">
        <v>286</v>
      </c>
      <c r="N285" s="320" t="s">
        <v>286</v>
      </c>
      <c r="O285" s="320" t="s">
        <v>286</v>
      </c>
      <c r="P285" s="320" t="s">
        <v>286</v>
      </c>
      <c r="Q285" s="320" t="s">
        <v>286</v>
      </c>
      <c r="R285" s="320" t="s">
        <v>286</v>
      </c>
      <c r="S285" s="320" t="s">
        <v>286</v>
      </c>
      <c r="T285" s="320" t="s">
        <v>286</v>
      </c>
      <c r="U285" s="320" t="s">
        <v>286</v>
      </c>
    </row>
    <row r="286" spans="1:21" s="301" customFormat="1" x14ac:dyDescent="0.25">
      <c r="A286" s="307" t="s">
        <v>997</v>
      </c>
      <c r="B286" s="287" t="s">
        <v>62</v>
      </c>
      <c r="C286" s="306" t="s">
        <v>749</v>
      </c>
      <c r="D286" s="320" t="s">
        <v>286</v>
      </c>
      <c r="E286" s="320" t="s">
        <v>286</v>
      </c>
      <c r="F286" s="320" t="s">
        <v>286</v>
      </c>
      <c r="G286" s="320" t="s">
        <v>286</v>
      </c>
      <c r="H286" s="320" t="s">
        <v>286</v>
      </c>
      <c r="I286" s="320" t="s">
        <v>286</v>
      </c>
      <c r="J286" s="320" t="s">
        <v>286</v>
      </c>
      <c r="K286" s="320" t="s">
        <v>286</v>
      </c>
      <c r="L286" s="320" t="s">
        <v>286</v>
      </c>
      <c r="M286" s="320" t="s">
        <v>286</v>
      </c>
      <c r="N286" s="320" t="s">
        <v>286</v>
      </c>
      <c r="O286" s="320" t="s">
        <v>286</v>
      </c>
      <c r="P286" s="320" t="s">
        <v>286</v>
      </c>
      <c r="Q286" s="320" t="s">
        <v>286</v>
      </c>
      <c r="R286" s="320" t="s">
        <v>286</v>
      </c>
      <c r="S286" s="320" t="s">
        <v>286</v>
      </c>
      <c r="T286" s="320" t="s">
        <v>286</v>
      </c>
      <c r="U286" s="320" t="s">
        <v>286</v>
      </c>
    </row>
    <row r="287" spans="1:21" s="301" customFormat="1" x14ac:dyDescent="0.25">
      <c r="A287" s="307" t="s">
        <v>788</v>
      </c>
      <c r="B287" s="141" t="s">
        <v>796</v>
      </c>
      <c r="C287" s="306" t="s">
        <v>749</v>
      </c>
      <c r="D287" s="318">
        <v>13.345088329999999</v>
      </c>
      <c r="E287" s="318">
        <v>13.345088329999999</v>
      </c>
      <c r="F287" s="318">
        <v>0.68383473760000002</v>
      </c>
      <c r="G287" s="318">
        <v>2.6030787900000001</v>
      </c>
      <c r="H287" s="318">
        <v>0.61056672999999995</v>
      </c>
      <c r="I287" s="322"/>
      <c r="J287" s="322">
        <f>I287*1.042</f>
        <v>0</v>
      </c>
      <c r="K287" s="318">
        <v>0</v>
      </c>
      <c r="L287" s="318">
        <f>J287*1.04</f>
        <v>0</v>
      </c>
      <c r="M287" s="318">
        <v>0</v>
      </c>
      <c r="N287" s="318">
        <f>L287*1.04</f>
        <v>0</v>
      </c>
      <c r="O287" s="318">
        <v>0</v>
      </c>
      <c r="P287" s="318">
        <f>N287*1.04</f>
        <v>0</v>
      </c>
      <c r="Q287" s="318">
        <v>0</v>
      </c>
      <c r="R287" s="318">
        <f>P287*1.04</f>
        <v>0</v>
      </c>
      <c r="S287" s="318">
        <v>0</v>
      </c>
      <c r="T287" s="318">
        <f>H287+J287+L287+N287+P287+R287</f>
        <v>0.61056672999999995</v>
      </c>
      <c r="U287" s="318">
        <f>I287+J287+L287+N287+P287+R287</f>
        <v>0</v>
      </c>
    </row>
    <row r="288" spans="1:21" s="301" customFormat="1" x14ac:dyDescent="0.25">
      <c r="A288" s="307" t="s">
        <v>789</v>
      </c>
      <c r="B288" s="286" t="s">
        <v>62</v>
      </c>
      <c r="C288" s="306" t="s">
        <v>749</v>
      </c>
      <c r="D288" s="320" t="s">
        <v>286</v>
      </c>
      <c r="E288" s="320" t="s">
        <v>286</v>
      </c>
      <c r="F288" s="320" t="s">
        <v>286</v>
      </c>
      <c r="G288" s="320" t="s">
        <v>286</v>
      </c>
      <c r="H288" s="320" t="s">
        <v>286</v>
      </c>
      <c r="I288" s="320" t="s">
        <v>286</v>
      </c>
      <c r="J288" s="320" t="s">
        <v>286</v>
      </c>
      <c r="K288" s="320" t="s">
        <v>286</v>
      </c>
      <c r="L288" s="320" t="s">
        <v>286</v>
      </c>
      <c r="M288" s="320" t="s">
        <v>286</v>
      </c>
      <c r="N288" s="320" t="s">
        <v>286</v>
      </c>
      <c r="O288" s="320" t="s">
        <v>286</v>
      </c>
      <c r="P288" s="320" t="s">
        <v>286</v>
      </c>
      <c r="Q288" s="320" t="s">
        <v>286</v>
      </c>
      <c r="R288" s="320" t="s">
        <v>286</v>
      </c>
      <c r="S288" s="320" t="s">
        <v>286</v>
      </c>
      <c r="T288" s="320" t="s">
        <v>286</v>
      </c>
      <c r="U288" s="320" t="s">
        <v>286</v>
      </c>
    </row>
    <row r="289" spans="1:21" s="301" customFormat="1" x14ac:dyDescent="0.25">
      <c r="A289" s="307" t="s">
        <v>570</v>
      </c>
      <c r="B289" s="285" t="s">
        <v>1034</v>
      </c>
      <c r="C289" s="306" t="s">
        <v>749</v>
      </c>
      <c r="D289" s="318">
        <v>75.262767940000003</v>
      </c>
      <c r="E289" s="318">
        <v>75.262767940000003</v>
      </c>
      <c r="F289" s="318">
        <v>1.2856827200000001</v>
      </c>
      <c r="G289" s="318">
        <v>83.649677279999992</v>
      </c>
      <c r="H289" s="318">
        <v>1.147931</v>
      </c>
      <c r="I289" s="330">
        <f>I290+I292+I297+I299+I301+I303+I305+I307+I309+I311</f>
        <v>0</v>
      </c>
      <c r="J289" s="330">
        <f>J290+J292+J297+J299+J301+J303+J305+J307+J309+J311</f>
        <v>0</v>
      </c>
      <c r="K289" s="318">
        <v>0</v>
      </c>
      <c r="L289" s="330">
        <f>L290+L292+L297+L299+L301+L303+L305+L307+L309+L311</f>
        <v>0</v>
      </c>
      <c r="M289" s="318">
        <v>0</v>
      </c>
      <c r="N289" s="330">
        <f>N290+N292+N297+N299+N301+N303+N305+N307+N309+N311</f>
        <v>0</v>
      </c>
      <c r="O289" s="318">
        <v>0</v>
      </c>
      <c r="P289" s="330">
        <f>P290+P292+P297+P299+P301+P303+P305+P307+P309+P311</f>
        <v>0</v>
      </c>
      <c r="Q289" s="318">
        <v>0</v>
      </c>
      <c r="R289" s="330">
        <f>R290+R292+R297+R299+R301+R303+R305+R307+R309+R311</f>
        <v>0</v>
      </c>
      <c r="S289" s="318">
        <v>0</v>
      </c>
      <c r="T289" s="318">
        <f>H289+J289+L289+N289+P289+R289</f>
        <v>1.147931</v>
      </c>
      <c r="U289" s="318">
        <f>I289+J289+L289+N289+P289+R289</f>
        <v>0</v>
      </c>
    </row>
    <row r="290" spans="1:21" s="301" customFormat="1" x14ac:dyDescent="0.25">
      <c r="A290" s="307" t="s">
        <v>672</v>
      </c>
      <c r="B290" s="141" t="s">
        <v>567</v>
      </c>
      <c r="C290" s="306" t="s">
        <v>749</v>
      </c>
      <c r="D290" s="320" t="s">
        <v>286</v>
      </c>
      <c r="E290" s="320" t="s">
        <v>286</v>
      </c>
      <c r="F290" s="320" t="s">
        <v>286</v>
      </c>
      <c r="G290" s="320" t="s">
        <v>286</v>
      </c>
      <c r="H290" s="320" t="s">
        <v>286</v>
      </c>
      <c r="I290" s="322">
        <v>0</v>
      </c>
      <c r="J290" s="322">
        <v>0</v>
      </c>
      <c r="K290" s="320" t="s">
        <v>286</v>
      </c>
      <c r="L290" s="322">
        <v>0</v>
      </c>
      <c r="M290" s="320" t="s">
        <v>286</v>
      </c>
      <c r="N290" s="322">
        <v>0</v>
      </c>
      <c r="O290" s="320" t="s">
        <v>286</v>
      </c>
      <c r="P290" s="322">
        <v>0</v>
      </c>
      <c r="Q290" s="320" t="s">
        <v>286</v>
      </c>
      <c r="R290" s="322">
        <v>0</v>
      </c>
      <c r="S290" s="320" t="s">
        <v>286</v>
      </c>
      <c r="T290" s="320" t="s">
        <v>286</v>
      </c>
      <c r="U290" s="320" t="s">
        <v>286</v>
      </c>
    </row>
    <row r="291" spans="1:21" s="301" customFormat="1" x14ac:dyDescent="0.25">
      <c r="A291" s="307" t="s">
        <v>673</v>
      </c>
      <c r="B291" s="286" t="s">
        <v>62</v>
      </c>
      <c r="C291" s="306" t="s">
        <v>749</v>
      </c>
      <c r="D291" s="320" t="s">
        <v>286</v>
      </c>
      <c r="E291" s="320" t="s">
        <v>286</v>
      </c>
      <c r="F291" s="320" t="s">
        <v>286</v>
      </c>
      <c r="G291" s="320" t="s">
        <v>286</v>
      </c>
      <c r="H291" s="320" t="s">
        <v>286</v>
      </c>
      <c r="I291" s="320" t="s">
        <v>286</v>
      </c>
      <c r="J291" s="320" t="s">
        <v>286</v>
      </c>
      <c r="K291" s="320" t="s">
        <v>286</v>
      </c>
      <c r="L291" s="320" t="s">
        <v>286</v>
      </c>
      <c r="M291" s="320" t="s">
        <v>286</v>
      </c>
      <c r="N291" s="320" t="s">
        <v>286</v>
      </c>
      <c r="O291" s="320" t="s">
        <v>286</v>
      </c>
      <c r="P291" s="320" t="s">
        <v>286</v>
      </c>
      <c r="Q291" s="320" t="s">
        <v>286</v>
      </c>
      <c r="R291" s="320" t="s">
        <v>286</v>
      </c>
      <c r="S291" s="320" t="s">
        <v>286</v>
      </c>
      <c r="T291" s="320" t="s">
        <v>286</v>
      </c>
      <c r="U291" s="320" t="s">
        <v>286</v>
      </c>
    </row>
    <row r="292" spans="1:21" s="301" customFormat="1" x14ac:dyDescent="0.25">
      <c r="A292" s="307" t="s">
        <v>674</v>
      </c>
      <c r="B292" s="141" t="s">
        <v>1035</v>
      </c>
      <c r="C292" s="306" t="s">
        <v>749</v>
      </c>
      <c r="D292" s="318">
        <f>D295</f>
        <v>25.55250397</v>
      </c>
      <c r="E292" s="318">
        <f t="shared" ref="E292:H292" si="124">E295</f>
        <v>25.55250397</v>
      </c>
      <c r="F292" s="318">
        <f t="shared" si="124"/>
        <v>0</v>
      </c>
      <c r="G292" s="318">
        <f t="shared" si="124"/>
        <v>0</v>
      </c>
      <c r="H292" s="318">
        <f t="shared" si="124"/>
        <v>0</v>
      </c>
      <c r="I292" s="322">
        <v>0</v>
      </c>
      <c r="J292" s="322">
        <v>0</v>
      </c>
      <c r="K292" s="320" t="s">
        <v>286</v>
      </c>
      <c r="L292" s="322">
        <v>0</v>
      </c>
      <c r="M292" s="320" t="s">
        <v>286</v>
      </c>
      <c r="N292" s="322">
        <v>0</v>
      </c>
      <c r="O292" s="320" t="s">
        <v>286</v>
      </c>
      <c r="P292" s="322">
        <v>0</v>
      </c>
      <c r="Q292" s="320" t="s">
        <v>286</v>
      </c>
      <c r="R292" s="322">
        <v>0</v>
      </c>
      <c r="S292" s="320" t="s">
        <v>286</v>
      </c>
      <c r="T292" s="318">
        <f>H292+J292+L292+N292+P292+R292</f>
        <v>0</v>
      </c>
      <c r="U292" s="318">
        <f>I292+J292+L292+N292+P292+R292</f>
        <v>0</v>
      </c>
    </row>
    <row r="293" spans="1:21" s="301" customFormat="1" x14ac:dyDescent="0.25">
      <c r="A293" s="307" t="s">
        <v>676</v>
      </c>
      <c r="B293" s="286" t="s">
        <v>638</v>
      </c>
      <c r="C293" s="306" t="s">
        <v>749</v>
      </c>
      <c r="D293" s="320" t="s">
        <v>286</v>
      </c>
      <c r="E293" s="320" t="s">
        <v>286</v>
      </c>
      <c r="F293" s="320" t="s">
        <v>286</v>
      </c>
      <c r="G293" s="320" t="s">
        <v>286</v>
      </c>
      <c r="H293" s="320" t="s">
        <v>286</v>
      </c>
      <c r="I293" s="320" t="s">
        <v>286</v>
      </c>
      <c r="J293" s="320" t="s">
        <v>286</v>
      </c>
      <c r="K293" s="320" t="s">
        <v>286</v>
      </c>
      <c r="L293" s="320" t="s">
        <v>286</v>
      </c>
      <c r="M293" s="320" t="s">
        <v>286</v>
      </c>
      <c r="N293" s="320" t="s">
        <v>286</v>
      </c>
      <c r="O293" s="320" t="s">
        <v>286</v>
      </c>
      <c r="P293" s="320" t="s">
        <v>286</v>
      </c>
      <c r="Q293" s="320" t="s">
        <v>286</v>
      </c>
      <c r="R293" s="320" t="s">
        <v>286</v>
      </c>
      <c r="S293" s="320" t="s">
        <v>286</v>
      </c>
      <c r="T293" s="320" t="s">
        <v>286</v>
      </c>
      <c r="U293" s="320" t="s">
        <v>286</v>
      </c>
    </row>
    <row r="294" spans="1:21" s="301" customFormat="1" x14ac:dyDescent="0.25">
      <c r="A294" s="307" t="s">
        <v>677</v>
      </c>
      <c r="B294" s="287" t="s">
        <v>62</v>
      </c>
      <c r="C294" s="306" t="s">
        <v>749</v>
      </c>
      <c r="D294" s="320" t="s">
        <v>286</v>
      </c>
      <c r="E294" s="320" t="s">
        <v>286</v>
      </c>
      <c r="F294" s="320" t="s">
        <v>286</v>
      </c>
      <c r="G294" s="320" t="s">
        <v>286</v>
      </c>
      <c r="H294" s="320" t="s">
        <v>286</v>
      </c>
      <c r="I294" s="320" t="s">
        <v>286</v>
      </c>
      <c r="J294" s="320" t="s">
        <v>286</v>
      </c>
      <c r="K294" s="320" t="s">
        <v>286</v>
      </c>
      <c r="L294" s="320" t="s">
        <v>286</v>
      </c>
      <c r="M294" s="320" t="s">
        <v>286</v>
      </c>
      <c r="N294" s="320" t="s">
        <v>286</v>
      </c>
      <c r="O294" s="320" t="s">
        <v>286</v>
      </c>
      <c r="P294" s="320" t="s">
        <v>286</v>
      </c>
      <c r="Q294" s="320" t="s">
        <v>286</v>
      </c>
      <c r="R294" s="320" t="s">
        <v>286</v>
      </c>
      <c r="S294" s="320" t="s">
        <v>286</v>
      </c>
      <c r="T294" s="320" t="s">
        <v>286</v>
      </c>
      <c r="U294" s="320" t="s">
        <v>286</v>
      </c>
    </row>
    <row r="295" spans="1:21" s="301" customFormat="1" x14ac:dyDescent="0.25">
      <c r="A295" s="307" t="s">
        <v>678</v>
      </c>
      <c r="B295" s="286" t="s">
        <v>698</v>
      </c>
      <c r="C295" s="306" t="s">
        <v>749</v>
      </c>
      <c r="D295" s="318">
        <v>25.55250397</v>
      </c>
      <c r="E295" s="318">
        <v>25.55250397</v>
      </c>
      <c r="F295" s="318">
        <v>0</v>
      </c>
      <c r="G295" s="318">
        <v>0</v>
      </c>
      <c r="H295" s="318">
        <v>0</v>
      </c>
      <c r="I295" s="322">
        <v>0</v>
      </c>
      <c r="J295" s="318">
        <v>0</v>
      </c>
      <c r="K295" s="318">
        <v>0</v>
      </c>
      <c r="L295" s="318">
        <v>0</v>
      </c>
      <c r="M295" s="318">
        <v>0</v>
      </c>
      <c r="N295" s="318">
        <v>0</v>
      </c>
      <c r="O295" s="318">
        <v>0</v>
      </c>
      <c r="P295" s="318">
        <v>0</v>
      </c>
      <c r="Q295" s="318">
        <v>0</v>
      </c>
      <c r="R295" s="318">
        <v>0</v>
      </c>
      <c r="S295" s="318">
        <v>0</v>
      </c>
      <c r="T295" s="318">
        <f>H295+J295+L295+N295+P295+R295</f>
        <v>0</v>
      </c>
      <c r="U295" s="318">
        <f>I295+J295+L295+N295+P295+R295</f>
        <v>0</v>
      </c>
    </row>
    <row r="296" spans="1:21" s="301" customFormat="1" x14ac:dyDescent="0.25">
      <c r="A296" s="307" t="s">
        <v>679</v>
      </c>
      <c r="B296" s="287" t="s">
        <v>62</v>
      </c>
      <c r="C296" s="306" t="s">
        <v>749</v>
      </c>
      <c r="D296" s="320" t="s">
        <v>286</v>
      </c>
      <c r="E296" s="320" t="s">
        <v>286</v>
      </c>
      <c r="F296" s="320" t="s">
        <v>286</v>
      </c>
      <c r="G296" s="320" t="s">
        <v>286</v>
      </c>
      <c r="H296" s="320" t="s">
        <v>286</v>
      </c>
      <c r="I296" s="320" t="s">
        <v>286</v>
      </c>
      <c r="J296" s="320" t="s">
        <v>286</v>
      </c>
      <c r="K296" s="320" t="s">
        <v>286</v>
      </c>
      <c r="L296" s="320" t="s">
        <v>286</v>
      </c>
      <c r="M296" s="320" t="s">
        <v>286</v>
      </c>
      <c r="N296" s="320" t="s">
        <v>286</v>
      </c>
      <c r="O296" s="320" t="s">
        <v>286</v>
      </c>
      <c r="P296" s="320" t="s">
        <v>286</v>
      </c>
      <c r="Q296" s="320" t="s">
        <v>286</v>
      </c>
      <c r="R296" s="320" t="s">
        <v>286</v>
      </c>
      <c r="S296" s="320" t="s">
        <v>286</v>
      </c>
      <c r="T296" s="320" t="s">
        <v>286</v>
      </c>
      <c r="U296" s="320" t="s">
        <v>286</v>
      </c>
    </row>
    <row r="297" spans="1:21" s="301" customFormat="1" ht="31.5" x14ac:dyDescent="0.25">
      <c r="A297" s="307" t="s">
        <v>675</v>
      </c>
      <c r="B297" s="141" t="s">
        <v>903</v>
      </c>
      <c r="C297" s="306" t="s">
        <v>749</v>
      </c>
      <c r="D297" s="318">
        <v>2.8406091099999999</v>
      </c>
      <c r="E297" s="318">
        <v>2.8406091099999999</v>
      </c>
      <c r="F297" s="318">
        <v>0</v>
      </c>
      <c r="G297" s="318">
        <v>24.438796179999997</v>
      </c>
      <c r="H297" s="318">
        <v>0</v>
      </c>
      <c r="I297" s="322">
        <v>0</v>
      </c>
      <c r="J297" s="318">
        <v>0</v>
      </c>
      <c r="K297" s="318">
        <v>0</v>
      </c>
      <c r="L297" s="318">
        <v>0</v>
      </c>
      <c r="M297" s="318">
        <v>0</v>
      </c>
      <c r="N297" s="318">
        <v>0</v>
      </c>
      <c r="O297" s="318">
        <v>0</v>
      </c>
      <c r="P297" s="318">
        <v>0</v>
      </c>
      <c r="Q297" s="318">
        <v>0</v>
      </c>
      <c r="R297" s="318">
        <v>0</v>
      </c>
      <c r="S297" s="318">
        <v>0</v>
      </c>
      <c r="T297" s="318">
        <f>H297+J297+L297+N297+P297+R297</f>
        <v>0</v>
      </c>
      <c r="U297" s="318">
        <f>I297+J297+L297+N297+P297+R297</f>
        <v>0</v>
      </c>
    </row>
    <row r="298" spans="1:21" s="301" customFormat="1" x14ac:dyDescent="0.25">
      <c r="A298" s="307" t="s">
        <v>680</v>
      </c>
      <c r="B298" s="286" t="s">
        <v>62</v>
      </c>
      <c r="C298" s="306" t="s">
        <v>749</v>
      </c>
      <c r="D298" s="320" t="s">
        <v>286</v>
      </c>
      <c r="E298" s="320" t="s">
        <v>286</v>
      </c>
      <c r="F298" s="320" t="s">
        <v>286</v>
      </c>
      <c r="G298" s="320" t="s">
        <v>286</v>
      </c>
      <c r="H298" s="320" t="s">
        <v>286</v>
      </c>
      <c r="I298" s="320" t="s">
        <v>286</v>
      </c>
      <c r="J298" s="320" t="s">
        <v>286</v>
      </c>
      <c r="K298" s="320" t="s">
        <v>286</v>
      </c>
      <c r="L298" s="320" t="s">
        <v>286</v>
      </c>
      <c r="M298" s="320" t="s">
        <v>286</v>
      </c>
      <c r="N298" s="320" t="s">
        <v>286</v>
      </c>
      <c r="O298" s="320" t="s">
        <v>286</v>
      </c>
      <c r="P298" s="320" t="s">
        <v>286</v>
      </c>
      <c r="Q298" s="320" t="s">
        <v>286</v>
      </c>
      <c r="R298" s="320" t="s">
        <v>286</v>
      </c>
      <c r="S298" s="320" t="s">
        <v>286</v>
      </c>
      <c r="T298" s="320" t="s">
        <v>286</v>
      </c>
      <c r="U298" s="320" t="s">
        <v>286</v>
      </c>
    </row>
    <row r="299" spans="1:21" s="301" customFormat="1" x14ac:dyDescent="0.25">
      <c r="A299" s="307" t="s">
        <v>681</v>
      </c>
      <c r="B299" s="141" t="s">
        <v>699</v>
      </c>
      <c r="C299" s="306" t="s">
        <v>749</v>
      </c>
      <c r="D299" s="318">
        <v>0</v>
      </c>
      <c r="E299" s="318">
        <v>0</v>
      </c>
      <c r="F299" s="318">
        <v>0.90488272000000003</v>
      </c>
      <c r="G299" s="318">
        <v>0</v>
      </c>
      <c r="H299" s="318">
        <v>0.80793099999999995</v>
      </c>
      <c r="I299" s="322">
        <v>0</v>
      </c>
      <c r="J299" s="322">
        <v>0</v>
      </c>
      <c r="K299" s="320" t="s">
        <v>286</v>
      </c>
      <c r="L299" s="322">
        <v>0</v>
      </c>
      <c r="M299" s="320" t="s">
        <v>286</v>
      </c>
      <c r="N299" s="322">
        <v>0</v>
      </c>
      <c r="O299" s="320" t="s">
        <v>286</v>
      </c>
      <c r="P299" s="322">
        <v>0</v>
      </c>
      <c r="Q299" s="320" t="s">
        <v>286</v>
      </c>
      <c r="R299" s="322">
        <v>0</v>
      </c>
      <c r="S299" s="320" t="s">
        <v>286</v>
      </c>
      <c r="T299" s="318">
        <f>H299+J299+L299+N299+P299+R299</f>
        <v>0.80793099999999995</v>
      </c>
      <c r="U299" s="318">
        <f>I299+J299+L299+N299+P299+R299</f>
        <v>0</v>
      </c>
    </row>
    <row r="300" spans="1:21" s="301" customFormat="1" x14ac:dyDescent="0.25">
      <c r="A300" s="307" t="s">
        <v>686</v>
      </c>
      <c r="B300" s="286" t="s">
        <v>62</v>
      </c>
      <c r="C300" s="306" t="s">
        <v>749</v>
      </c>
      <c r="D300" s="320" t="s">
        <v>286</v>
      </c>
      <c r="E300" s="320" t="s">
        <v>286</v>
      </c>
      <c r="F300" s="320" t="s">
        <v>286</v>
      </c>
      <c r="G300" s="320" t="s">
        <v>286</v>
      </c>
      <c r="H300" s="320" t="s">
        <v>286</v>
      </c>
      <c r="I300" s="320" t="s">
        <v>286</v>
      </c>
      <c r="J300" s="320" t="s">
        <v>286</v>
      </c>
      <c r="K300" s="320" t="s">
        <v>286</v>
      </c>
      <c r="L300" s="320" t="s">
        <v>286</v>
      </c>
      <c r="M300" s="320" t="s">
        <v>286</v>
      </c>
      <c r="N300" s="320" t="s">
        <v>286</v>
      </c>
      <c r="O300" s="320" t="s">
        <v>286</v>
      </c>
      <c r="P300" s="320" t="s">
        <v>286</v>
      </c>
      <c r="Q300" s="320" t="s">
        <v>286</v>
      </c>
      <c r="R300" s="320" t="s">
        <v>286</v>
      </c>
      <c r="S300" s="320" t="s">
        <v>286</v>
      </c>
      <c r="T300" s="320" t="s">
        <v>286</v>
      </c>
      <c r="U300" s="320" t="s">
        <v>286</v>
      </c>
    </row>
    <row r="301" spans="1:21" s="301" customFormat="1" x14ac:dyDescent="0.25">
      <c r="A301" s="307" t="s">
        <v>682</v>
      </c>
      <c r="B301" s="141" t="s">
        <v>700</v>
      </c>
      <c r="C301" s="306" t="s">
        <v>749</v>
      </c>
      <c r="D301" s="320" t="s">
        <v>286</v>
      </c>
      <c r="E301" s="320" t="s">
        <v>286</v>
      </c>
      <c r="F301" s="320" t="s">
        <v>286</v>
      </c>
      <c r="G301" s="320" t="s">
        <v>286</v>
      </c>
      <c r="H301" s="320" t="s">
        <v>286</v>
      </c>
      <c r="I301" s="322">
        <v>0</v>
      </c>
      <c r="J301" s="322">
        <v>0</v>
      </c>
      <c r="K301" s="320" t="s">
        <v>286</v>
      </c>
      <c r="L301" s="322">
        <v>0</v>
      </c>
      <c r="M301" s="320" t="s">
        <v>286</v>
      </c>
      <c r="N301" s="322">
        <v>0</v>
      </c>
      <c r="O301" s="320" t="s">
        <v>286</v>
      </c>
      <c r="P301" s="322">
        <v>0</v>
      </c>
      <c r="Q301" s="320" t="s">
        <v>286</v>
      </c>
      <c r="R301" s="322">
        <v>0</v>
      </c>
      <c r="S301" s="320" t="s">
        <v>286</v>
      </c>
      <c r="T301" s="320" t="s">
        <v>286</v>
      </c>
      <c r="U301" s="320" t="s">
        <v>286</v>
      </c>
    </row>
    <row r="302" spans="1:21" s="301" customFormat="1" x14ac:dyDescent="0.25">
      <c r="A302" s="307" t="s">
        <v>687</v>
      </c>
      <c r="B302" s="286" t="s">
        <v>62</v>
      </c>
      <c r="C302" s="306" t="s">
        <v>749</v>
      </c>
      <c r="D302" s="320" t="s">
        <v>286</v>
      </c>
      <c r="E302" s="320" t="s">
        <v>286</v>
      </c>
      <c r="F302" s="320" t="s">
        <v>286</v>
      </c>
      <c r="G302" s="320" t="s">
        <v>286</v>
      </c>
      <c r="H302" s="320" t="s">
        <v>286</v>
      </c>
      <c r="I302" s="320" t="s">
        <v>286</v>
      </c>
      <c r="J302" s="320" t="s">
        <v>286</v>
      </c>
      <c r="K302" s="320" t="s">
        <v>286</v>
      </c>
      <c r="L302" s="320" t="s">
        <v>286</v>
      </c>
      <c r="M302" s="320" t="s">
        <v>286</v>
      </c>
      <c r="N302" s="320" t="s">
        <v>286</v>
      </c>
      <c r="O302" s="320" t="s">
        <v>286</v>
      </c>
      <c r="P302" s="320" t="s">
        <v>286</v>
      </c>
      <c r="Q302" s="320" t="s">
        <v>286</v>
      </c>
      <c r="R302" s="320" t="s">
        <v>286</v>
      </c>
      <c r="S302" s="320" t="s">
        <v>286</v>
      </c>
      <c r="T302" s="320" t="s">
        <v>286</v>
      </c>
      <c r="U302" s="320" t="s">
        <v>286</v>
      </c>
    </row>
    <row r="303" spans="1:21" s="301" customFormat="1" x14ac:dyDescent="0.25">
      <c r="A303" s="307" t="s">
        <v>683</v>
      </c>
      <c r="B303" s="141" t="s">
        <v>701</v>
      </c>
      <c r="C303" s="306" t="s">
        <v>749</v>
      </c>
      <c r="D303" s="320" t="s">
        <v>286</v>
      </c>
      <c r="E303" s="320" t="s">
        <v>286</v>
      </c>
      <c r="F303" s="320" t="s">
        <v>286</v>
      </c>
      <c r="G303" s="320" t="s">
        <v>286</v>
      </c>
      <c r="H303" s="320" t="s">
        <v>286</v>
      </c>
      <c r="I303" s="322">
        <v>0</v>
      </c>
      <c r="J303" s="322">
        <v>0</v>
      </c>
      <c r="K303" s="320" t="s">
        <v>286</v>
      </c>
      <c r="L303" s="322">
        <v>0</v>
      </c>
      <c r="M303" s="320" t="s">
        <v>286</v>
      </c>
      <c r="N303" s="322">
        <v>0</v>
      </c>
      <c r="O303" s="320" t="s">
        <v>286</v>
      </c>
      <c r="P303" s="322">
        <v>0</v>
      </c>
      <c r="Q303" s="320" t="s">
        <v>286</v>
      </c>
      <c r="R303" s="322">
        <v>0</v>
      </c>
      <c r="S303" s="320" t="s">
        <v>286</v>
      </c>
      <c r="T303" s="320" t="s">
        <v>286</v>
      </c>
      <c r="U303" s="320" t="s">
        <v>286</v>
      </c>
    </row>
    <row r="304" spans="1:21" s="301" customFormat="1" x14ac:dyDescent="0.25">
      <c r="A304" s="307" t="s">
        <v>688</v>
      </c>
      <c r="B304" s="286" t="s">
        <v>62</v>
      </c>
      <c r="C304" s="306" t="s">
        <v>749</v>
      </c>
      <c r="D304" s="320" t="s">
        <v>286</v>
      </c>
      <c r="E304" s="320" t="s">
        <v>286</v>
      </c>
      <c r="F304" s="320" t="s">
        <v>286</v>
      </c>
      <c r="G304" s="320" t="s">
        <v>286</v>
      </c>
      <c r="H304" s="320" t="s">
        <v>286</v>
      </c>
      <c r="I304" s="320" t="s">
        <v>286</v>
      </c>
      <c r="J304" s="320" t="s">
        <v>286</v>
      </c>
      <c r="K304" s="320" t="s">
        <v>286</v>
      </c>
      <c r="L304" s="320" t="s">
        <v>286</v>
      </c>
      <c r="M304" s="320" t="s">
        <v>286</v>
      </c>
      <c r="N304" s="320" t="s">
        <v>286</v>
      </c>
      <c r="O304" s="320" t="s">
        <v>286</v>
      </c>
      <c r="P304" s="320" t="s">
        <v>286</v>
      </c>
      <c r="Q304" s="320" t="s">
        <v>286</v>
      </c>
      <c r="R304" s="320" t="s">
        <v>286</v>
      </c>
      <c r="S304" s="320" t="s">
        <v>286</v>
      </c>
      <c r="T304" s="320" t="s">
        <v>286</v>
      </c>
      <c r="U304" s="320" t="s">
        <v>286</v>
      </c>
    </row>
    <row r="305" spans="1:21" s="301" customFormat="1" x14ac:dyDescent="0.25">
      <c r="A305" s="307" t="s">
        <v>684</v>
      </c>
      <c r="B305" s="141" t="s">
        <v>702</v>
      </c>
      <c r="C305" s="306" t="s">
        <v>749</v>
      </c>
      <c r="D305" s="318">
        <v>34.436414599999999</v>
      </c>
      <c r="E305" s="318">
        <v>34.436414599999999</v>
      </c>
      <c r="F305" s="318">
        <v>0</v>
      </c>
      <c r="G305" s="318">
        <v>55.087619539999999</v>
      </c>
      <c r="H305" s="318">
        <v>0</v>
      </c>
      <c r="I305" s="322">
        <v>0</v>
      </c>
      <c r="J305" s="318">
        <v>0</v>
      </c>
      <c r="K305" s="318">
        <v>0</v>
      </c>
      <c r="L305" s="318">
        <v>0</v>
      </c>
      <c r="M305" s="318">
        <v>0</v>
      </c>
      <c r="N305" s="318">
        <v>0</v>
      </c>
      <c r="O305" s="318">
        <v>0</v>
      </c>
      <c r="P305" s="318">
        <v>0</v>
      </c>
      <c r="Q305" s="318">
        <v>0</v>
      </c>
      <c r="R305" s="318">
        <v>0</v>
      </c>
      <c r="S305" s="318">
        <v>0</v>
      </c>
      <c r="T305" s="318">
        <f>H305+J305+L305+N305+P305+R305</f>
        <v>0</v>
      </c>
      <c r="U305" s="318">
        <f>I305+J305+L305+N305+P305+R305</f>
        <v>0</v>
      </c>
    </row>
    <row r="306" spans="1:21" s="301" customFormat="1" x14ac:dyDescent="0.25">
      <c r="A306" s="307" t="s">
        <v>689</v>
      </c>
      <c r="B306" s="286" t="s">
        <v>62</v>
      </c>
      <c r="C306" s="306" t="s">
        <v>749</v>
      </c>
      <c r="D306" s="320" t="s">
        <v>286</v>
      </c>
      <c r="E306" s="320" t="s">
        <v>286</v>
      </c>
      <c r="F306" s="320" t="s">
        <v>286</v>
      </c>
      <c r="G306" s="320" t="s">
        <v>286</v>
      </c>
      <c r="H306" s="320" t="s">
        <v>286</v>
      </c>
      <c r="I306" s="320" t="s">
        <v>286</v>
      </c>
      <c r="J306" s="320" t="s">
        <v>286</v>
      </c>
      <c r="K306" s="320" t="s">
        <v>286</v>
      </c>
      <c r="L306" s="320" t="s">
        <v>286</v>
      </c>
      <c r="M306" s="320" t="s">
        <v>286</v>
      </c>
      <c r="N306" s="320" t="s">
        <v>286</v>
      </c>
      <c r="O306" s="320" t="s">
        <v>286</v>
      </c>
      <c r="P306" s="320" t="s">
        <v>286</v>
      </c>
      <c r="Q306" s="320" t="s">
        <v>286</v>
      </c>
      <c r="R306" s="320" t="s">
        <v>286</v>
      </c>
      <c r="S306" s="320" t="s">
        <v>286</v>
      </c>
      <c r="T306" s="320" t="s">
        <v>286</v>
      </c>
      <c r="U306" s="320" t="s">
        <v>286</v>
      </c>
    </row>
    <row r="307" spans="1:21" s="301" customFormat="1" ht="31.5" x14ac:dyDescent="0.25">
      <c r="A307" s="307" t="s">
        <v>685</v>
      </c>
      <c r="B307" s="141" t="s">
        <v>734</v>
      </c>
      <c r="C307" s="306" t="s">
        <v>749</v>
      </c>
      <c r="D307" s="320" t="s">
        <v>286</v>
      </c>
      <c r="E307" s="320" t="s">
        <v>286</v>
      </c>
      <c r="F307" s="320" t="s">
        <v>286</v>
      </c>
      <c r="G307" s="320" t="s">
        <v>286</v>
      </c>
      <c r="H307" s="320" t="s">
        <v>286</v>
      </c>
      <c r="I307" s="322">
        <v>0</v>
      </c>
      <c r="J307" s="322">
        <v>0</v>
      </c>
      <c r="K307" s="320" t="s">
        <v>286</v>
      </c>
      <c r="L307" s="322">
        <v>0</v>
      </c>
      <c r="M307" s="320" t="s">
        <v>286</v>
      </c>
      <c r="N307" s="322">
        <v>0</v>
      </c>
      <c r="O307" s="320" t="s">
        <v>286</v>
      </c>
      <c r="P307" s="322">
        <v>0</v>
      </c>
      <c r="Q307" s="320" t="s">
        <v>286</v>
      </c>
      <c r="R307" s="322">
        <v>0</v>
      </c>
      <c r="S307" s="320" t="s">
        <v>286</v>
      </c>
      <c r="T307" s="320" t="s">
        <v>286</v>
      </c>
      <c r="U307" s="320" t="s">
        <v>286</v>
      </c>
    </row>
    <row r="308" spans="1:21" s="301" customFormat="1" x14ac:dyDescent="0.25">
      <c r="A308" s="307" t="s">
        <v>690</v>
      </c>
      <c r="B308" s="286" t="s">
        <v>62</v>
      </c>
      <c r="C308" s="306" t="s">
        <v>749</v>
      </c>
      <c r="D308" s="320" t="s">
        <v>286</v>
      </c>
      <c r="E308" s="320" t="s">
        <v>286</v>
      </c>
      <c r="F308" s="320" t="s">
        <v>286</v>
      </c>
      <c r="G308" s="320" t="s">
        <v>286</v>
      </c>
      <c r="H308" s="320" t="s">
        <v>286</v>
      </c>
      <c r="I308" s="320" t="s">
        <v>286</v>
      </c>
      <c r="J308" s="320" t="s">
        <v>286</v>
      </c>
      <c r="K308" s="320" t="s">
        <v>286</v>
      </c>
      <c r="L308" s="320" t="s">
        <v>286</v>
      </c>
      <c r="M308" s="320" t="s">
        <v>286</v>
      </c>
      <c r="N308" s="320" t="s">
        <v>286</v>
      </c>
      <c r="O308" s="320" t="s">
        <v>286</v>
      </c>
      <c r="P308" s="320" t="s">
        <v>286</v>
      </c>
      <c r="Q308" s="320" t="s">
        <v>286</v>
      </c>
      <c r="R308" s="320" t="s">
        <v>286</v>
      </c>
      <c r="S308" s="320" t="s">
        <v>286</v>
      </c>
      <c r="T308" s="320" t="s">
        <v>286</v>
      </c>
      <c r="U308" s="320" t="s">
        <v>286</v>
      </c>
    </row>
    <row r="309" spans="1:21" s="301" customFormat="1" x14ac:dyDescent="0.25">
      <c r="A309" s="307" t="s">
        <v>912</v>
      </c>
      <c r="B309" s="286" t="s">
        <v>913</v>
      </c>
      <c r="C309" s="306" t="s">
        <v>749</v>
      </c>
      <c r="D309" s="318">
        <v>12.43324026</v>
      </c>
      <c r="E309" s="318">
        <v>12.43324026</v>
      </c>
      <c r="F309" s="318">
        <v>0.38080000000000008</v>
      </c>
      <c r="G309" s="318">
        <v>4.1232615600000004</v>
      </c>
      <c r="H309" s="318">
        <v>0.34</v>
      </c>
      <c r="I309" s="322"/>
      <c r="J309" s="318">
        <f>I309*1.042</f>
        <v>0</v>
      </c>
      <c r="K309" s="318">
        <v>0</v>
      </c>
      <c r="L309" s="318">
        <f>J309*1.042</f>
        <v>0</v>
      </c>
      <c r="M309" s="318">
        <v>0</v>
      </c>
      <c r="N309" s="318">
        <f>L309*1.042</f>
        <v>0</v>
      </c>
      <c r="O309" s="318">
        <v>0</v>
      </c>
      <c r="P309" s="318">
        <f>N309*1.042</f>
        <v>0</v>
      </c>
      <c r="Q309" s="318">
        <v>0</v>
      </c>
      <c r="R309" s="318">
        <f>P309*1.042</f>
        <v>0</v>
      </c>
      <c r="S309" s="318">
        <v>0</v>
      </c>
      <c r="T309" s="318">
        <f>H309+J309+L309+N309+P309+R309</f>
        <v>0.34</v>
      </c>
      <c r="U309" s="318">
        <f>I309+J309+L309+N309+P309+R309</f>
        <v>0</v>
      </c>
    </row>
    <row r="310" spans="1:21" s="301" customFormat="1" x14ac:dyDescent="0.25">
      <c r="A310" s="307" t="s">
        <v>1119</v>
      </c>
      <c r="B310" s="286" t="s">
        <v>62</v>
      </c>
      <c r="C310" s="306" t="s">
        <v>749</v>
      </c>
      <c r="D310" s="320" t="s">
        <v>286</v>
      </c>
      <c r="E310" s="320" t="s">
        <v>286</v>
      </c>
      <c r="F310" s="320" t="s">
        <v>286</v>
      </c>
      <c r="G310" s="320" t="s">
        <v>286</v>
      </c>
      <c r="H310" s="320" t="s">
        <v>286</v>
      </c>
      <c r="I310" s="320" t="s">
        <v>286</v>
      </c>
      <c r="J310" s="320" t="s">
        <v>286</v>
      </c>
      <c r="K310" s="320" t="s">
        <v>286</v>
      </c>
      <c r="L310" s="320" t="s">
        <v>286</v>
      </c>
      <c r="M310" s="320" t="s">
        <v>286</v>
      </c>
      <c r="N310" s="320" t="s">
        <v>286</v>
      </c>
      <c r="O310" s="320" t="s">
        <v>286</v>
      </c>
      <c r="P310" s="320" t="s">
        <v>286</v>
      </c>
      <c r="Q310" s="320" t="s">
        <v>286</v>
      </c>
      <c r="R310" s="320" t="s">
        <v>286</v>
      </c>
      <c r="S310" s="320" t="s">
        <v>286</v>
      </c>
      <c r="T310" s="320" t="s">
        <v>286</v>
      </c>
      <c r="U310" s="320" t="s">
        <v>286</v>
      </c>
    </row>
    <row r="311" spans="1:21" s="303" customFormat="1" x14ac:dyDescent="0.25">
      <c r="A311" s="307" t="s">
        <v>1110</v>
      </c>
      <c r="B311" s="141" t="s">
        <v>1109</v>
      </c>
      <c r="C311" s="306" t="s">
        <v>749</v>
      </c>
      <c r="D311" s="320" t="s">
        <v>286</v>
      </c>
      <c r="E311" s="320" t="s">
        <v>286</v>
      </c>
      <c r="F311" s="320" t="s">
        <v>286</v>
      </c>
      <c r="G311" s="320" t="s">
        <v>286</v>
      </c>
      <c r="H311" s="320" t="s">
        <v>286</v>
      </c>
      <c r="I311" s="322">
        <v>0</v>
      </c>
      <c r="J311" s="322">
        <v>0</v>
      </c>
      <c r="K311" s="320" t="s">
        <v>286</v>
      </c>
      <c r="L311" s="322">
        <v>0</v>
      </c>
      <c r="M311" s="320" t="s">
        <v>286</v>
      </c>
      <c r="N311" s="322">
        <v>0</v>
      </c>
      <c r="O311" s="320" t="s">
        <v>286</v>
      </c>
      <c r="P311" s="322">
        <v>0</v>
      </c>
      <c r="Q311" s="320" t="s">
        <v>286</v>
      </c>
      <c r="R311" s="322">
        <v>0</v>
      </c>
      <c r="S311" s="320" t="s">
        <v>286</v>
      </c>
      <c r="T311" s="320" t="s">
        <v>286</v>
      </c>
      <c r="U311" s="320" t="s">
        <v>286</v>
      </c>
    </row>
    <row r="312" spans="1:21" s="301" customFormat="1" ht="31.5" x14ac:dyDescent="0.25">
      <c r="A312" s="307" t="s">
        <v>571</v>
      </c>
      <c r="B312" s="285" t="s">
        <v>1036</v>
      </c>
      <c r="C312" s="306" t="s">
        <v>33</v>
      </c>
      <c r="D312" s="320" t="s">
        <v>286</v>
      </c>
      <c r="E312" s="320" t="s">
        <v>286</v>
      </c>
      <c r="F312" s="320" t="s">
        <v>286</v>
      </c>
      <c r="G312" s="320" t="s">
        <v>286</v>
      </c>
      <c r="H312" s="329">
        <v>101.694915254237</v>
      </c>
      <c r="I312" s="320" t="s">
        <v>286</v>
      </c>
      <c r="J312" s="320" t="s">
        <v>286</v>
      </c>
      <c r="K312" s="320" t="s">
        <v>286</v>
      </c>
      <c r="L312" s="320" t="s">
        <v>286</v>
      </c>
      <c r="M312" s="320" t="s">
        <v>286</v>
      </c>
      <c r="N312" s="320" t="s">
        <v>286</v>
      </c>
      <c r="O312" s="320" t="s">
        <v>286</v>
      </c>
      <c r="P312" s="320" t="s">
        <v>286</v>
      </c>
      <c r="Q312" s="320" t="s">
        <v>286</v>
      </c>
      <c r="R312" s="320" t="s">
        <v>286</v>
      </c>
      <c r="S312" s="320" t="s">
        <v>286</v>
      </c>
      <c r="T312" s="320" t="s">
        <v>286</v>
      </c>
      <c r="U312" s="320" t="s">
        <v>286</v>
      </c>
    </row>
    <row r="313" spans="1:21" s="301" customFormat="1" x14ac:dyDescent="0.25">
      <c r="A313" s="307" t="s">
        <v>691</v>
      </c>
      <c r="B313" s="141" t="s">
        <v>947</v>
      </c>
      <c r="C313" s="306" t="s">
        <v>33</v>
      </c>
      <c r="D313" s="320" t="s">
        <v>286</v>
      </c>
      <c r="E313" s="320" t="s">
        <v>286</v>
      </c>
      <c r="F313" s="320" t="s">
        <v>286</v>
      </c>
      <c r="G313" s="320" t="s">
        <v>286</v>
      </c>
      <c r="H313" s="320" t="s">
        <v>286</v>
      </c>
      <c r="I313" s="320" t="s">
        <v>286</v>
      </c>
      <c r="J313" s="320" t="s">
        <v>286</v>
      </c>
      <c r="K313" s="320" t="s">
        <v>286</v>
      </c>
      <c r="L313" s="320" t="s">
        <v>286</v>
      </c>
      <c r="M313" s="320" t="s">
        <v>286</v>
      </c>
      <c r="N313" s="320" t="s">
        <v>286</v>
      </c>
      <c r="O313" s="320" t="s">
        <v>286</v>
      </c>
      <c r="P313" s="320" t="s">
        <v>286</v>
      </c>
      <c r="Q313" s="320" t="s">
        <v>286</v>
      </c>
      <c r="R313" s="320" t="s">
        <v>286</v>
      </c>
      <c r="S313" s="320" t="s">
        <v>286</v>
      </c>
      <c r="T313" s="320" t="s">
        <v>286</v>
      </c>
      <c r="U313" s="320" t="s">
        <v>286</v>
      </c>
    </row>
    <row r="314" spans="1:21" s="301" customFormat="1" ht="31.5" x14ac:dyDescent="0.25">
      <c r="A314" s="307" t="s">
        <v>914</v>
      </c>
      <c r="B314" s="141" t="s">
        <v>948</v>
      </c>
      <c r="C314" s="306" t="s">
        <v>33</v>
      </c>
      <c r="D314" s="320" t="s">
        <v>286</v>
      </c>
      <c r="E314" s="320" t="s">
        <v>286</v>
      </c>
      <c r="F314" s="320" t="s">
        <v>286</v>
      </c>
      <c r="G314" s="320" t="s">
        <v>286</v>
      </c>
      <c r="H314" s="320" t="s">
        <v>286</v>
      </c>
      <c r="I314" s="320" t="s">
        <v>286</v>
      </c>
      <c r="J314" s="320" t="s">
        <v>286</v>
      </c>
      <c r="K314" s="320" t="s">
        <v>286</v>
      </c>
      <c r="L314" s="320" t="s">
        <v>286</v>
      </c>
      <c r="M314" s="320" t="s">
        <v>286</v>
      </c>
      <c r="N314" s="320" t="s">
        <v>286</v>
      </c>
      <c r="O314" s="320" t="s">
        <v>286</v>
      </c>
      <c r="P314" s="320" t="s">
        <v>286</v>
      </c>
      <c r="Q314" s="320" t="s">
        <v>286</v>
      </c>
      <c r="R314" s="320" t="s">
        <v>286</v>
      </c>
      <c r="S314" s="320" t="s">
        <v>286</v>
      </c>
      <c r="T314" s="320" t="s">
        <v>286</v>
      </c>
      <c r="U314" s="320" t="s">
        <v>286</v>
      </c>
    </row>
    <row r="315" spans="1:21" s="301" customFormat="1" ht="31.5" x14ac:dyDescent="0.25">
      <c r="A315" s="307" t="s">
        <v>915</v>
      </c>
      <c r="B315" s="141" t="s">
        <v>949</v>
      </c>
      <c r="C315" s="306" t="s">
        <v>33</v>
      </c>
      <c r="D315" s="320" t="s">
        <v>286</v>
      </c>
      <c r="E315" s="320" t="s">
        <v>286</v>
      </c>
      <c r="F315" s="320" t="s">
        <v>286</v>
      </c>
      <c r="G315" s="320" t="s">
        <v>286</v>
      </c>
      <c r="H315" s="320" t="s">
        <v>286</v>
      </c>
      <c r="I315" s="320" t="s">
        <v>286</v>
      </c>
      <c r="J315" s="320" t="s">
        <v>286</v>
      </c>
      <c r="K315" s="320" t="s">
        <v>286</v>
      </c>
      <c r="L315" s="320" t="s">
        <v>286</v>
      </c>
      <c r="M315" s="320" t="s">
        <v>286</v>
      </c>
      <c r="N315" s="320" t="s">
        <v>286</v>
      </c>
      <c r="O315" s="320" t="s">
        <v>286</v>
      </c>
      <c r="P315" s="320" t="s">
        <v>286</v>
      </c>
      <c r="Q315" s="320" t="s">
        <v>286</v>
      </c>
      <c r="R315" s="320" t="s">
        <v>286</v>
      </c>
      <c r="S315" s="320" t="s">
        <v>286</v>
      </c>
      <c r="T315" s="320" t="s">
        <v>286</v>
      </c>
      <c r="U315" s="320" t="s">
        <v>286</v>
      </c>
    </row>
    <row r="316" spans="1:21" s="301" customFormat="1" ht="31.5" x14ac:dyDescent="0.25">
      <c r="A316" s="307" t="s">
        <v>998</v>
      </c>
      <c r="B316" s="141" t="s">
        <v>950</v>
      </c>
      <c r="C316" s="306" t="s">
        <v>33</v>
      </c>
      <c r="D316" s="320" t="s">
        <v>286</v>
      </c>
      <c r="E316" s="320" t="s">
        <v>286</v>
      </c>
      <c r="F316" s="320" t="s">
        <v>286</v>
      </c>
      <c r="G316" s="320" t="s">
        <v>286</v>
      </c>
      <c r="H316" s="320" t="s">
        <v>286</v>
      </c>
      <c r="I316" s="320" t="s">
        <v>286</v>
      </c>
      <c r="J316" s="320" t="s">
        <v>286</v>
      </c>
      <c r="K316" s="320" t="s">
        <v>286</v>
      </c>
      <c r="L316" s="320" t="s">
        <v>286</v>
      </c>
      <c r="M316" s="320" t="s">
        <v>286</v>
      </c>
      <c r="N316" s="320" t="s">
        <v>286</v>
      </c>
      <c r="O316" s="320" t="s">
        <v>286</v>
      </c>
      <c r="P316" s="320" t="s">
        <v>286</v>
      </c>
      <c r="Q316" s="320" t="s">
        <v>286</v>
      </c>
      <c r="R316" s="320" t="s">
        <v>286</v>
      </c>
      <c r="S316" s="320" t="s">
        <v>286</v>
      </c>
      <c r="T316" s="320" t="s">
        <v>286</v>
      </c>
      <c r="U316" s="320" t="s">
        <v>286</v>
      </c>
    </row>
    <row r="317" spans="1:21" s="301" customFormat="1" x14ac:dyDescent="0.25">
      <c r="A317" s="307" t="s">
        <v>692</v>
      </c>
      <c r="B317" s="284" t="s">
        <v>1058</v>
      </c>
      <c r="C317" s="306" t="s">
        <v>33</v>
      </c>
      <c r="D317" s="320" t="s">
        <v>286</v>
      </c>
      <c r="E317" s="320" t="s">
        <v>286</v>
      </c>
      <c r="F317" s="320" t="s">
        <v>286</v>
      </c>
      <c r="G317" s="320" t="s">
        <v>286</v>
      </c>
      <c r="H317" s="320" t="s">
        <v>286</v>
      </c>
      <c r="I317" s="320" t="s">
        <v>286</v>
      </c>
      <c r="J317" s="320" t="s">
        <v>286</v>
      </c>
      <c r="K317" s="320" t="s">
        <v>286</v>
      </c>
      <c r="L317" s="320" t="s">
        <v>286</v>
      </c>
      <c r="M317" s="320" t="s">
        <v>286</v>
      </c>
      <c r="N317" s="320" t="s">
        <v>286</v>
      </c>
      <c r="O317" s="320" t="s">
        <v>286</v>
      </c>
      <c r="P317" s="320" t="s">
        <v>286</v>
      </c>
      <c r="Q317" s="320" t="s">
        <v>286</v>
      </c>
      <c r="R317" s="320" t="s">
        <v>286</v>
      </c>
      <c r="S317" s="320" t="s">
        <v>286</v>
      </c>
      <c r="T317" s="320" t="s">
        <v>286</v>
      </c>
      <c r="U317" s="320" t="s">
        <v>286</v>
      </c>
    </row>
    <row r="318" spans="1:21" s="301" customFormat="1" x14ac:dyDescent="0.25">
      <c r="A318" s="307" t="s">
        <v>693</v>
      </c>
      <c r="B318" s="284" t="s">
        <v>951</v>
      </c>
      <c r="C318" s="306" t="s">
        <v>33</v>
      </c>
      <c r="D318" s="320" t="s">
        <v>286</v>
      </c>
      <c r="E318" s="320" t="s">
        <v>286</v>
      </c>
      <c r="F318" s="320" t="s">
        <v>286</v>
      </c>
      <c r="G318" s="320" t="s">
        <v>286</v>
      </c>
      <c r="H318" s="329">
        <v>101.694915254237</v>
      </c>
      <c r="I318" s="320" t="s">
        <v>286</v>
      </c>
      <c r="J318" s="320" t="s">
        <v>286</v>
      </c>
      <c r="K318" s="320" t="s">
        <v>286</v>
      </c>
      <c r="L318" s="320" t="s">
        <v>286</v>
      </c>
      <c r="M318" s="320" t="s">
        <v>286</v>
      </c>
      <c r="N318" s="320" t="s">
        <v>286</v>
      </c>
      <c r="O318" s="320" t="s">
        <v>286</v>
      </c>
      <c r="P318" s="320" t="s">
        <v>286</v>
      </c>
      <c r="Q318" s="320" t="s">
        <v>286</v>
      </c>
      <c r="R318" s="320" t="s">
        <v>286</v>
      </c>
      <c r="S318" s="320" t="s">
        <v>286</v>
      </c>
      <c r="T318" s="320" t="s">
        <v>286</v>
      </c>
      <c r="U318" s="320" t="s">
        <v>286</v>
      </c>
    </row>
    <row r="319" spans="1:21" s="301" customFormat="1" x14ac:dyDescent="0.25">
      <c r="A319" s="307" t="s">
        <v>694</v>
      </c>
      <c r="B319" s="284" t="s">
        <v>1051</v>
      </c>
      <c r="C319" s="306" t="s">
        <v>33</v>
      </c>
      <c r="D319" s="320" t="s">
        <v>286</v>
      </c>
      <c r="E319" s="320" t="s">
        <v>286</v>
      </c>
      <c r="F319" s="320" t="s">
        <v>286</v>
      </c>
      <c r="G319" s="320" t="s">
        <v>286</v>
      </c>
      <c r="H319" s="320" t="s">
        <v>286</v>
      </c>
      <c r="I319" s="320" t="s">
        <v>286</v>
      </c>
      <c r="J319" s="320" t="s">
        <v>286</v>
      </c>
      <c r="K319" s="320" t="s">
        <v>286</v>
      </c>
      <c r="L319" s="320" t="s">
        <v>286</v>
      </c>
      <c r="M319" s="320" t="s">
        <v>286</v>
      </c>
      <c r="N319" s="320" t="s">
        <v>286</v>
      </c>
      <c r="O319" s="320" t="s">
        <v>286</v>
      </c>
      <c r="P319" s="320" t="s">
        <v>286</v>
      </c>
      <c r="Q319" s="320" t="s">
        <v>286</v>
      </c>
      <c r="R319" s="320" t="s">
        <v>286</v>
      </c>
      <c r="S319" s="320" t="s">
        <v>286</v>
      </c>
      <c r="T319" s="320" t="s">
        <v>286</v>
      </c>
      <c r="U319" s="320" t="s">
        <v>286</v>
      </c>
    </row>
    <row r="320" spans="1:21" s="301" customFormat="1" ht="19.5" customHeight="1" x14ac:dyDescent="0.25">
      <c r="A320" s="307" t="s">
        <v>695</v>
      </c>
      <c r="B320" s="284" t="s">
        <v>952</v>
      </c>
      <c r="C320" s="306" t="s">
        <v>33</v>
      </c>
      <c r="D320" s="320" t="s">
        <v>286</v>
      </c>
      <c r="E320" s="320" t="s">
        <v>286</v>
      </c>
      <c r="F320" s="320" t="s">
        <v>286</v>
      </c>
      <c r="G320" s="320" t="s">
        <v>286</v>
      </c>
      <c r="H320" s="320" t="s">
        <v>286</v>
      </c>
      <c r="I320" s="320" t="s">
        <v>286</v>
      </c>
      <c r="J320" s="320" t="s">
        <v>286</v>
      </c>
      <c r="K320" s="320" t="s">
        <v>286</v>
      </c>
      <c r="L320" s="320" t="s">
        <v>286</v>
      </c>
      <c r="M320" s="320" t="s">
        <v>286</v>
      </c>
      <c r="N320" s="320" t="s">
        <v>286</v>
      </c>
      <c r="O320" s="320" t="s">
        <v>286</v>
      </c>
      <c r="P320" s="320" t="s">
        <v>286</v>
      </c>
      <c r="Q320" s="320" t="s">
        <v>286</v>
      </c>
      <c r="R320" s="320" t="s">
        <v>286</v>
      </c>
      <c r="S320" s="320" t="s">
        <v>286</v>
      </c>
      <c r="T320" s="320" t="s">
        <v>286</v>
      </c>
      <c r="U320" s="320" t="s">
        <v>286</v>
      </c>
    </row>
    <row r="321" spans="1:21" s="301" customFormat="1" ht="19.5" customHeight="1" x14ac:dyDescent="0.25">
      <c r="A321" s="307" t="s">
        <v>696</v>
      </c>
      <c r="B321" s="284" t="s">
        <v>1059</v>
      </c>
      <c r="C321" s="306" t="s">
        <v>33</v>
      </c>
      <c r="D321" s="320" t="s">
        <v>286</v>
      </c>
      <c r="E321" s="320" t="s">
        <v>286</v>
      </c>
      <c r="F321" s="320" t="s">
        <v>286</v>
      </c>
      <c r="G321" s="320" t="s">
        <v>286</v>
      </c>
      <c r="H321" s="320" t="s">
        <v>286</v>
      </c>
      <c r="I321" s="320" t="s">
        <v>286</v>
      </c>
      <c r="J321" s="320" t="s">
        <v>286</v>
      </c>
      <c r="K321" s="320" t="s">
        <v>286</v>
      </c>
      <c r="L321" s="320" t="s">
        <v>286</v>
      </c>
      <c r="M321" s="320" t="s">
        <v>286</v>
      </c>
      <c r="N321" s="320" t="s">
        <v>286</v>
      </c>
      <c r="O321" s="320" t="s">
        <v>286</v>
      </c>
      <c r="P321" s="320" t="s">
        <v>286</v>
      </c>
      <c r="Q321" s="320" t="s">
        <v>286</v>
      </c>
      <c r="R321" s="320" t="s">
        <v>286</v>
      </c>
      <c r="S321" s="320" t="s">
        <v>286</v>
      </c>
      <c r="T321" s="320" t="s">
        <v>286</v>
      </c>
      <c r="U321" s="320" t="s">
        <v>286</v>
      </c>
    </row>
    <row r="322" spans="1:21" s="301" customFormat="1" ht="36.75" customHeight="1" x14ac:dyDescent="0.25">
      <c r="A322" s="307" t="s">
        <v>697</v>
      </c>
      <c r="B322" s="141" t="s">
        <v>1037</v>
      </c>
      <c r="C322" s="306" t="s">
        <v>33</v>
      </c>
      <c r="D322" s="320" t="s">
        <v>286</v>
      </c>
      <c r="E322" s="320" t="s">
        <v>286</v>
      </c>
      <c r="F322" s="320" t="s">
        <v>286</v>
      </c>
      <c r="G322" s="320" t="s">
        <v>286</v>
      </c>
      <c r="H322" s="320" t="s">
        <v>286</v>
      </c>
      <c r="I322" s="320" t="s">
        <v>286</v>
      </c>
      <c r="J322" s="320" t="s">
        <v>286</v>
      </c>
      <c r="K322" s="320" t="s">
        <v>286</v>
      </c>
      <c r="L322" s="320" t="s">
        <v>286</v>
      </c>
      <c r="M322" s="320" t="s">
        <v>286</v>
      </c>
      <c r="N322" s="320" t="s">
        <v>286</v>
      </c>
      <c r="O322" s="320" t="s">
        <v>286</v>
      </c>
      <c r="P322" s="320" t="s">
        <v>286</v>
      </c>
      <c r="Q322" s="320" t="s">
        <v>286</v>
      </c>
      <c r="R322" s="320" t="s">
        <v>286</v>
      </c>
      <c r="S322" s="320" t="s">
        <v>286</v>
      </c>
      <c r="T322" s="320" t="s">
        <v>286</v>
      </c>
      <c r="U322" s="320" t="s">
        <v>286</v>
      </c>
    </row>
    <row r="323" spans="1:21" s="301" customFormat="1" ht="19.5" customHeight="1" x14ac:dyDescent="0.25">
      <c r="A323" s="307" t="s">
        <v>1076</v>
      </c>
      <c r="B323" s="294" t="s">
        <v>643</v>
      </c>
      <c r="C323" s="306" t="s">
        <v>33</v>
      </c>
      <c r="D323" s="320" t="s">
        <v>286</v>
      </c>
      <c r="E323" s="320" t="s">
        <v>286</v>
      </c>
      <c r="F323" s="320" t="s">
        <v>286</v>
      </c>
      <c r="G323" s="320" t="s">
        <v>286</v>
      </c>
      <c r="H323" s="320" t="s">
        <v>286</v>
      </c>
      <c r="I323" s="320" t="s">
        <v>286</v>
      </c>
      <c r="J323" s="320" t="s">
        <v>286</v>
      </c>
      <c r="K323" s="320" t="s">
        <v>286</v>
      </c>
      <c r="L323" s="320" t="s">
        <v>286</v>
      </c>
      <c r="M323" s="320" t="s">
        <v>286</v>
      </c>
      <c r="N323" s="320" t="s">
        <v>286</v>
      </c>
      <c r="O323" s="320" t="s">
        <v>286</v>
      </c>
      <c r="P323" s="320" t="s">
        <v>286</v>
      </c>
      <c r="Q323" s="320" t="s">
        <v>286</v>
      </c>
      <c r="R323" s="320" t="s">
        <v>286</v>
      </c>
      <c r="S323" s="320" t="s">
        <v>286</v>
      </c>
      <c r="T323" s="320" t="s">
        <v>286</v>
      </c>
      <c r="U323" s="320" t="s">
        <v>286</v>
      </c>
    </row>
    <row r="324" spans="1:21" s="301" customFormat="1" ht="19.5" customHeight="1" x14ac:dyDescent="0.25">
      <c r="A324" s="307" t="s">
        <v>1077</v>
      </c>
      <c r="B324" s="294" t="s">
        <v>631</v>
      </c>
      <c r="C324" s="306" t="s">
        <v>33</v>
      </c>
      <c r="D324" s="320" t="s">
        <v>286</v>
      </c>
      <c r="E324" s="320" t="s">
        <v>286</v>
      </c>
      <c r="F324" s="320" t="s">
        <v>286</v>
      </c>
      <c r="G324" s="320" t="s">
        <v>286</v>
      </c>
      <c r="H324" s="320" t="s">
        <v>286</v>
      </c>
      <c r="I324" s="320" t="s">
        <v>286</v>
      </c>
      <c r="J324" s="320" t="s">
        <v>286</v>
      </c>
      <c r="K324" s="320" t="s">
        <v>286</v>
      </c>
      <c r="L324" s="320" t="s">
        <v>286</v>
      </c>
      <c r="M324" s="320" t="s">
        <v>286</v>
      </c>
      <c r="N324" s="320" t="s">
        <v>286</v>
      </c>
      <c r="O324" s="320" t="s">
        <v>286</v>
      </c>
      <c r="P324" s="320" t="s">
        <v>286</v>
      </c>
      <c r="Q324" s="320" t="s">
        <v>286</v>
      </c>
      <c r="R324" s="320" t="s">
        <v>286</v>
      </c>
      <c r="S324" s="320" t="s">
        <v>286</v>
      </c>
      <c r="T324" s="320" t="s">
        <v>286</v>
      </c>
      <c r="U324" s="320" t="s">
        <v>286</v>
      </c>
    </row>
    <row r="325" spans="1:21" s="301" customFormat="1" ht="15.6" customHeight="1" x14ac:dyDescent="0.25">
      <c r="A325" s="338" t="s">
        <v>1137</v>
      </c>
      <c r="B325" s="338"/>
      <c r="C325" s="338"/>
      <c r="D325" s="338"/>
      <c r="E325" s="338"/>
      <c r="F325" s="338"/>
      <c r="G325" s="338"/>
      <c r="H325" s="338"/>
      <c r="I325" s="338"/>
      <c r="J325" s="338"/>
      <c r="K325" s="338"/>
      <c r="L325" s="338"/>
      <c r="M325" s="338"/>
      <c r="N325" s="338"/>
      <c r="O325" s="338"/>
      <c r="P325" s="338"/>
      <c r="Q325" s="338"/>
      <c r="R325" s="338"/>
      <c r="S325" s="338"/>
      <c r="T325" s="338"/>
      <c r="U325" s="338"/>
    </row>
    <row r="326" spans="1:21" s="311" customFormat="1" ht="31.5" x14ac:dyDescent="0.25">
      <c r="A326" s="307" t="s">
        <v>572</v>
      </c>
      <c r="B326" s="298" t="s">
        <v>608</v>
      </c>
      <c r="C326" s="306" t="s">
        <v>286</v>
      </c>
      <c r="D326" s="299" t="s">
        <v>590</v>
      </c>
      <c r="E326" s="299" t="s">
        <v>590</v>
      </c>
      <c r="F326" s="299" t="s">
        <v>590</v>
      </c>
      <c r="G326" s="299" t="s">
        <v>590</v>
      </c>
      <c r="H326" s="299" t="s">
        <v>590</v>
      </c>
      <c r="I326" s="299" t="s">
        <v>590</v>
      </c>
      <c r="J326" s="299" t="s">
        <v>590</v>
      </c>
      <c r="K326" s="299" t="s">
        <v>590</v>
      </c>
      <c r="L326" s="299" t="s">
        <v>590</v>
      </c>
      <c r="M326" s="299" t="s">
        <v>590</v>
      </c>
      <c r="N326" s="299" t="s">
        <v>590</v>
      </c>
      <c r="O326" s="299" t="s">
        <v>590</v>
      </c>
      <c r="P326" s="299" t="s">
        <v>590</v>
      </c>
      <c r="Q326" s="299" t="s">
        <v>590</v>
      </c>
      <c r="R326" s="299" t="s">
        <v>590</v>
      </c>
      <c r="S326" s="299" t="s">
        <v>590</v>
      </c>
      <c r="T326" s="299" t="s">
        <v>590</v>
      </c>
      <c r="U326" s="299" t="s">
        <v>590</v>
      </c>
    </row>
    <row r="327" spans="1:21" x14ac:dyDescent="0.25">
      <c r="A327" s="307" t="s">
        <v>573</v>
      </c>
      <c r="B327" s="285" t="s">
        <v>609</v>
      </c>
      <c r="C327" s="306" t="s">
        <v>36</v>
      </c>
      <c r="D327" s="320" t="s">
        <v>286</v>
      </c>
      <c r="E327" s="320" t="s">
        <v>286</v>
      </c>
      <c r="F327" s="320" t="s">
        <v>286</v>
      </c>
      <c r="G327" s="320" t="s">
        <v>286</v>
      </c>
      <c r="H327" s="320" t="s">
        <v>286</v>
      </c>
      <c r="I327" s="320" t="s">
        <v>286</v>
      </c>
      <c r="J327" s="320" t="s">
        <v>286</v>
      </c>
      <c r="K327" s="320" t="s">
        <v>286</v>
      </c>
      <c r="L327" s="320" t="s">
        <v>286</v>
      </c>
      <c r="M327" s="320" t="s">
        <v>286</v>
      </c>
      <c r="N327" s="320" t="s">
        <v>286</v>
      </c>
      <c r="O327" s="320" t="s">
        <v>286</v>
      </c>
      <c r="P327" s="320" t="s">
        <v>286</v>
      </c>
      <c r="Q327" s="320" t="s">
        <v>286</v>
      </c>
      <c r="R327" s="320" t="s">
        <v>286</v>
      </c>
      <c r="S327" s="320" t="s">
        <v>286</v>
      </c>
      <c r="T327" s="320" t="s">
        <v>286</v>
      </c>
      <c r="U327" s="320" t="s">
        <v>286</v>
      </c>
    </row>
    <row r="328" spans="1:21" x14ac:dyDescent="0.25">
      <c r="A328" s="307" t="s">
        <v>574</v>
      </c>
      <c r="B328" s="285" t="s">
        <v>610</v>
      </c>
      <c r="C328" s="306" t="s">
        <v>611</v>
      </c>
      <c r="D328" s="320" t="s">
        <v>286</v>
      </c>
      <c r="E328" s="320" t="s">
        <v>286</v>
      </c>
      <c r="F328" s="320" t="s">
        <v>286</v>
      </c>
      <c r="G328" s="320" t="s">
        <v>286</v>
      </c>
      <c r="H328" s="320" t="s">
        <v>286</v>
      </c>
      <c r="I328" s="320" t="s">
        <v>286</v>
      </c>
      <c r="J328" s="320" t="s">
        <v>286</v>
      </c>
      <c r="K328" s="320" t="s">
        <v>286</v>
      </c>
      <c r="L328" s="320" t="s">
        <v>286</v>
      </c>
      <c r="M328" s="320" t="s">
        <v>286</v>
      </c>
      <c r="N328" s="320" t="s">
        <v>286</v>
      </c>
      <c r="O328" s="320" t="s">
        <v>286</v>
      </c>
      <c r="P328" s="320" t="s">
        <v>286</v>
      </c>
      <c r="Q328" s="320" t="s">
        <v>286</v>
      </c>
      <c r="R328" s="320" t="s">
        <v>286</v>
      </c>
      <c r="S328" s="320" t="s">
        <v>286</v>
      </c>
      <c r="T328" s="320" t="s">
        <v>286</v>
      </c>
      <c r="U328" s="320" t="s">
        <v>286</v>
      </c>
    </row>
    <row r="329" spans="1:21" x14ac:dyDescent="0.25">
      <c r="A329" s="307" t="s">
        <v>575</v>
      </c>
      <c r="B329" s="285" t="s">
        <v>612</v>
      </c>
      <c r="C329" s="306" t="s">
        <v>36</v>
      </c>
      <c r="D329" s="320" t="s">
        <v>286</v>
      </c>
      <c r="E329" s="320" t="s">
        <v>286</v>
      </c>
      <c r="F329" s="320" t="s">
        <v>286</v>
      </c>
      <c r="G329" s="320" t="s">
        <v>286</v>
      </c>
      <c r="H329" s="320" t="s">
        <v>286</v>
      </c>
      <c r="I329" s="320" t="s">
        <v>286</v>
      </c>
      <c r="J329" s="320" t="s">
        <v>286</v>
      </c>
      <c r="K329" s="320" t="s">
        <v>286</v>
      </c>
      <c r="L329" s="320" t="s">
        <v>286</v>
      </c>
      <c r="M329" s="320" t="s">
        <v>286</v>
      </c>
      <c r="N329" s="320" t="s">
        <v>286</v>
      </c>
      <c r="O329" s="320" t="s">
        <v>286</v>
      </c>
      <c r="P329" s="320" t="s">
        <v>286</v>
      </c>
      <c r="Q329" s="320" t="s">
        <v>286</v>
      </c>
      <c r="R329" s="320" t="s">
        <v>286</v>
      </c>
      <c r="S329" s="320" t="s">
        <v>286</v>
      </c>
      <c r="T329" s="320" t="s">
        <v>286</v>
      </c>
      <c r="U329" s="320" t="s">
        <v>286</v>
      </c>
    </row>
    <row r="330" spans="1:21" x14ac:dyDescent="0.25">
      <c r="A330" s="307" t="s">
        <v>576</v>
      </c>
      <c r="B330" s="285" t="s">
        <v>614</v>
      </c>
      <c r="C330" s="306" t="s">
        <v>611</v>
      </c>
      <c r="D330" s="320" t="s">
        <v>286</v>
      </c>
      <c r="E330" s="320" t="s">
        <v>286</v>
      </c>
      <c r="F330" s="320" t="s">
        <v>286</v>
      </c>
      <c r="G330" s="320" t="s">
        <v>286</v>
      </c>
      <c r="H330" s="320" t="s">
        <v>286</v>
      </c>
      <c r="I330" s="320" t="s">
        <v>286</v>
      </c>
      <c r="J330" s="320" t="s">
        <v>286</v>
      </c>
      <c r="K330" s="320" t="s">
        <v>286</v>
      </c>
      <c r="L330" s="320" t="s">
        <v>286</v>
      </c>
      <c r="M330" s="320" t="s">
        <v>286</v>
      </c>
      <c r="N330" s="320" t="s">
        <v>286</v>
      </c>
      <c r="O330" s="320" t="s">
        <v>286</v>
      </c>
      <c r="P330" s="320" t="s">
        <v>286</v>
      </c>
      <c r="Q330" s="320" t="s">
        <v>286</v>
      </c>
      <c r="R330" s="320" t="s">
        <v>286</v>
      </c>
      <c r="S330" s="320" t="s">
        <v>286</v>
      </c>
      <c r="T330" s="320" t="s">
        <v>286</v>
      </c>
      <c r="U330" s="320" t="s">
        <v>286</v>
      </c>
    </row>
    <row r="331" spans="1:21" x14ac:dyDescent="0.25">
      <c r="A331" s="307" t="s">
        <v>578</v>
      </c>
      <c r="B331" s="285" t="s">
        <v>613</v>
      </c>
      <c r="C331" s="306" t="s">
        <v>1144</v>
      </c>
      <c r="D331" s="320" t="s">
        <v>286</v>
      </c>
      <c r="E331" s="320" t="s">
        <v>286</v>
      </c>
      <c r="F331" s="320" t="s">
        <v>286</v>
      </c>
      <c r="G331" s="320" t="s">
        <v>286</v>
      </c>
      <c r="H331" s="320" t="s">
        <v>286</v>
      </c>
      <c r="I331" s="320" t="s">
        <v>286</v>
      </c>
      <c r="J331" s="320" t="s">
        <v>286</v>
      </c>
      <c r="K331" s="320" t="s">
        <v>286</v>
      </c>
      <c r="L331" s="320" t="s">
        <v>286</v>
      </c>
      <c r="M331" s="320" t="s">
        <v>286</v>
      </c>
      <c r="N331" s="320" t="s">
        <v>286</v>
      </c>
      <c r="O331" s="320" t="s">
        <v>286</v>
      </c>
      <c r="P331" s="320" t="s">
        <v>286</v>
      </c>
      <c r="Q331" s="320" t="s">
        <v>286</v>
      </c>
      <c r="R331" s="320" t="s">
        <v>286</v>
      </c>
      <c r="S331" s="320" t="s">
        <v>286</v>
      </c>
      <c r="T331" s="320" t="s">
        <v>286</v>
      </c>
      <c r="U331" s="320" t="s">
        <v>286</v>
      </c>
    </row>
    <row r="332" spans="1:21" s="311" customFormat="1" x14ac:dyDescent="0.25">
      <c r="A332" s="307" t="s">
        <v>703</v>
      </c>
      <c r="B332" s="285" t="s">
        <v>577</v>
      </c>
      <c r="C332" s="306" t="s">
        <v>286</v>
      </c>
      <c r="D332" s="299" t="s">
        <v>590</v>
      </c>
      <c r="E332" s="299" t="s">
        <v>590</v>
      </c>
      <c r="F332" s="299" t="s">
        <v>590</v>
      </c>
      <c r="G332" s="299" t="s">
        <v>590</v>
      </c>
      <c r="H332" s="299" t="s">
        <v>590</v>
      </c>
      <c r="I332" s="299" t="s">
        <v>590</v>
      </c>
      <c r="J332" s="299" t="s">
        <v>590</v>
      </c>
      <c r="K332" s="299" t="s">
        <v>590</v>
      </c>
      <c r="L332" s="299" t="s">
        <v>590</v>
      </c>
      <c r="M332" s="299" t="s">
        <v>590</v>
      </c>
      <c r="N332" s="299" t="s">
        <v>590</v>
      </c>
      <c r="O332" s="299" t="s">
        <v>590</v>
      </c>
      <c r="P332" s="299" t="s">
        <v>590</v>
      </c>
      <c r="Q332" s="299" t="s">
        <v>590</v>
      </c>
      <c r="R332" s="299" t="s">
        <v>590</v>
      </c>
      <c r="S332" s="299" t="s">
        <v>590</v>
      </c>
      <c r="T332" s="299" t="s">
        <v>590</v>
      </c>
      <c r="U332" s="299" t="s">
        <v>590</v>
      </c>
    </row>
    <row r="333" spans="1:21" x14ac:dyDescent="0.25">
      <c r="A333" s="307" t="s">
        <v>704</v>
      </c>
      <c r="B333" s="141" t="s">
        <v>580</v>
      </c>
      <c r="C333" s="306" t="s">
        <v>1144</v>
      </c>
      <c r="D333" s="320" t="s">
        <v>286</v>
      </c>
      <c r="E333" s="320" t="s">
        <v>286</v>
      </c>
      <c r="F333" s="320" t="s">
        <v>286</v>
      </c>
      <c r="G333" s="320" t="s">
        <v>286</v>
      </c>
      <c r="H333" s="320" t="s">
        <v>286</v>
      </c>
      <c r="I333" s="320" t="s">
        <v>286</v>
      </c>
      <c r="J333" s="320" t="s">
        <v>286</v>
      </c>
      <c r="K333" s="320" t="s">
        <v>286</v>
      </c>
      <c r="L333" s="320" t="s">
        <v>286</v>
      </c>
      <c r="M333" s="320" t="s">
        <v>286</v>
      </c>
      <c r="N333" s="320" t="s">
        <v>286</v>
      </c>
      <c r="O333" s="320" t="s">
        <v>286</v>
      </c>
      <c r="P333" s="320" t="s">
        <v>286</v>
      </c>
      <c r="Q333" s="320" t="s">
        <v>286</v>
      </c>
      <c r="R333" s="320" t="s">
        <v>286</v>
      </c>
      <c r="S333" s="320" t="s">
        <v>286</v>
      </c>
      <c r="T333" s="320" t="s">
        <v>286</v>
      </c>
      <c r="U333" s="320" t="s">
        <v>286</v>
      </c>
    </row>
    <row r="334" spans="1:21" x14ac:dyDescent="0.25">
      <c r="A334" s="307" t="s">
        <v>705</v>
      </c>
      <c r="B334" s="141" t="s">
        <v>579</v>
      </c>
      <c r="C334" s="306" t="s">
        <v>1146</v>
      </c>
      <c r="D334" s="320" t="s">
        <v>286</v>
      </c>
      <c r="E334" s="320" t="s">
        <v>286</v>
      </c>
      <c r="F334" s="320" t="s">
        <v>286</v>
      </c>
      <c r="G334" s="320" t="s">
        <v>286</v>
      </c>
      <c r="H334" s="320" t="s">
        <v>286</v>
      </c>
      <c r="I334" s="320" t="s">
        <v>286</v>
      </c>
      <c r="J334" s="320" t="s">
        <v>286</v>
      </c>
      <c r="K334" s="320" t="s">
        <v>286</v>
      </c>
      <c r="L334" s="320" t="s">
        <v>286</v>
      </c>
      <c r="M334" s="320" t="s">
        <v>286</v>
      </c>
      <c r="N334" s="320" t="s">
        <v>286</v>
      </c>
      <c r="O334" s="320" t="s">
        <v>286</v>
      </c>
      <c r="P334" s="320" t="s">
        <v>286</v>
      </c>
      <c r="Q334" s="320" t="s">
        <v>286</v>
      </c>
      <c r="R334" s="320" t="s">
        <v>286</v>
      </c>
      <c r="S334" s="320" t="s">
        <v>286</v>
      </c>
      <c r="T334" s="320" t="s">
        <v>286</v>
      </c>
      <c r="U334" s="320" t="s">
        <v>286</v>
      </c>
    </row>
    <row r="335" spans="1:21" x14ac:dyDescent="0.25">
      <c r="A335" s="307" t="s">
        <v>706</v>
      </c>
      <c r="B335" s="285" t="s">
        <v>908</v>
      </c>
      <c r="C335" s="306" t="s">
        <v>286</v>
      </c>
      <c r="D335" s="299" t="s">
        <v>590</v>
      </c>
      <c r="E335" s="299" t="s">
        <v>590</v>
      </c>
      <c r="F335" s="299" t="s">
        <v>590</v>
      </c>
      <c r="G335" s="299" t="s">
        <v>590</v>
      </c>
      <c r="H335" s="299" t="s">
        <v>590</v>
      </c>
      <c r="I335" s="299" t="s">
        <v>590</v>
      </c>
      <c r="J335" s="299" t="s">
        <v>590</v>
      </c>
      <c r="K335" s="299" t="s">
        <v>590</v>
      </c>
      <c r="L335" s="299" t="s">
        <v>590</v>
      </c>
      <c r="M335" s="299" t="s">
        <v>590</v>
      </c>
      <c r="N335" s="299" t="s">
        <v>590</v>
      </c>
      <c r="O335" s="299" t="s">
        <v>590</v>
      </c>
      <c r="P335" s="299" t="s">
        <v>590</v>
      </c>
      <c r="Q335" s="299" t="s">
        <v>590</v>
      </c>
      <c r="R335" s="299" t="s">
        <v>590</v>
      </c>
      <c r="S335" s="299" t="s">
        <v>590</v>
      </c>
      <c r="T335" s="299" t="s">
        <v>590</v>
      </c>
      <c r="U335" s="299" t="s">
        <v>590</v>
      </c>
    </row>
    <row r="336" spans="1:21" x14ac:dyDescent="0.25">
      <c r="A336" s="307" t="s">
        <v>707</v>
      </c>
      <c r="B336" s="141" t="s">
        <v>580</v>
      </c>
      <c r="C336" s="306" t="s">
        <v>1144</v>
      </c>
      <c r="D336" s="320" t="s">
        <v>286</v>
      </c>
      <c r="E336" s="320" t="s">
        <v>286</v>
      </c>
      <c r="F336" s="320" t="s">
        <v>286</v>
      </c>
      <c r="G336" s="320" t="s">
        <v>286</v>
      </c>
      <c r="H336" s="320" t="s">
        <v>286</v>
      </c>
      <c r="I336" s="320" t="s">
        <v>286</v>
      </c>
      <c r="J336" s="320" t="s">
        <v>286</v>
      </c>
      <c r="K336" s="320" t="s">
        <v>286</v>
      </c>
      <c r="L336" s="320" t="s">
        <v>286</v>
      </c>
      <c r="M336" s="320" t="s">
        <v>286</v>
      </c>
      <c r="N336" s="320" t="s">
        <v>286</v>
      </c>
      <c r="O336" s="320" t="s">
        <v>286</v>
      </c>
      <c r="P336" s="320" t="s">
        <v>286</v>
      </c>
      <c r="Q336" s="320" t="s">
        <v>286</v>
      </c>
      <c r="R336" s="320" t="s">
        <v>286</v>
      </c>
      <c r="S336" s="320" t="s">
        <v>286</v>
      </c>
      <c r="T336" s="320" t="s">
        <v>286</v>
      </c>
      <c r="U336" s="320" t="s">
        <v>286</v>
      </c>
    </row>
    <row r="337" spans="1:21" x14ac:dyDescent="0.25">
      <c r="A337" s="307" t="s">
        <v>708</v>
      </c>
      <c r="B337" s="141" t="s">
        <v>581</v>
      </c>
      <c r="C337" s="306" t="s">
        <v>36</v>
      </c>
      <c r="D337" s="320" t="s">
        <v>286</v>
      </c>
      <c r="E337" s="320" t="s">
        <v>286</v>
      </c>
      <c r="F337" s="320" t="s">
        <v>286</v>
      </c>
      <c r="G337" s="320" t="s">
        <v>286</v>
      </c>
      <c r="H337" s="320" t="s">
        <v>286</v>
      </c>
      <c r="I337" s="320" t="s">
        <v>286</v>
      </c>
      <c r="J337" s="320" t="s">
        <v>286</v>
      </c>
      <c r="K337" s="320" t="s">
        <v>286</v>
      </c>
      <c r="L337" s="320" t="s">
        <v>286</v>
      </c>
      <c r="M337" s="320" t="s">
        <v>286</v>
      </c>
      <c r="N337" s="320" t="s">
        <v>286</v>
      </c>
      <c r="O337" s="320" t="s">
        <v>286</v>
      </c>
      <c r="P337" s="320" t="s">
        <v>286</v>
      </c>
      <c r="Q337" s="320" t="s">
        <v>286</v>
      </c>
      <c r="R337" s="320" t="s">
        <v>286</v>
      </c>
      <c r="S337" s="320" t="s">
        <v>286</v>
      </c>
      <c r="T337" s="320" t="s">
        <v>286</v>
      </c>
      <c r="U337" s="320" t="s">
        <v>286</v>
      </c>
    </row>
    <row r="338" spans="1:21" x14ac:dyDescent="0.25">
      <c r="A338" s="307" t="s">
        <v>709</v>
      </c>
      <c r="B338" s="141" t="s">
        <v>579</v>
      </c>
      <c r="C338" s="306" t="s">
        <v>1146</v>
      </c>
      <c r="D338" s="320" t="s">
        <v>286</v>
      </c>
      <c r="E338" s="320" t="s">
        <v>286</v>
      </c>
      <c r="F338" s="320" t="s">
        <v>286</v>
      </c>
      <c r="G338" s="320" t="s">
        <v>286</v>
      </c>
      <c r="H338" s="320" t="s">
        <v>286</v>
      </c>
      <c r="I338" s="320" t="s">
        <v>286</v>
      </c>
      <c r="J338" s="320" t="s">
        <v>286</v>
      </c>
      <c r="K338" s="320" t="s">
        <v>286</v>
      </c>
      <c r="L338" s="320" t="s">
        <v>286</v>
      </c>
      <c r="M338" s="320" t="s">
        <v>286</v>
      </c>
      <c r="N338" s="320" t="s">
        <v>286</v>
      </c>
      <c r="O338" s="320" t="s">
        <v>286</v>
      </c>
      <c r="P338" s="320" t="s">
        <v>286</v>
      </c>
      <c r="Q338" s="320" t="s">
        <v>286</v>
      </c>
      <c r="R338" s="320" t="s">
        <v>286</v>
      </c>
      <c r="S338" s="320" t="s">
        <v>286</v>
      </c>
      <c r="T338" s="320" t="s">
        <v>286</v>
      </c>
      <c r="U338" s="320" t="s">
        <v>286</v>
      </c>
    </row>
    <row r="339" spans="1:21" x14ac:dyDescent="0.25">
      <c r="A339" s="307" t="s">
        <v>710</v>
      </c>
      <c r="B339" s="285" t="s">
        <v>34</v>
      </c>
      <c r="C339" s="306" t="s">
        <v>286</v>
      </c>
      <c r="D339" s="299" t="s">
        <v>590</v>
      </c>
      <c r="E339" s="299" t="s">
        <v>590</v>
      </c>
      <c r="F339" s="299" t="s">
        <v>590</v>
      </c>
      <c r="G339" s="299" t="s">
        <v>590</v>
      </c>
      <c r="H339" s="299" t="s">
        <v>590</v>
      </c>
      <c r="I339" s="299" t="s">
        <v>590</v>
      </c>
      <c r="J339" s="299" t="s">
        <v>590</v>
      </c>
      <c r="K339" s="299" t="s">
        <v>590</v>
      </c>
      <c r="L339" s="299" t="s">
        <v>590</v>
      </c>
      <c r="M339" s="299" t="s">
        <v>590</v>
      </c>
      <c r="N339" s="299" t="s">
        <v>590</v>
      </c>
      <c r="O339" s="299" t="s">
        <v>590</v>
      </c>
      <c r="P339" s="299" t="s">
        <v>590</v>
      </c>
      <c r="Q339" s="299" t="s">
        <v>590</v>
      </c>
      <c r="R339" s="299" t="s">
        <v>590</v>
      </c>
      <c r="S339" s="299" t="s">
        <v>590</v>
      </c>
      <c r="T339" s="299" t="s">
        <v>590</v>
      </c>
      <c r="U339" s="299" t="s">
        <v>590</v>
      </c>
    </row>
    <row r="340" spans="1:21" x14ac:dyDescent="0.25">
      <c r="A340" s="307" t="s">
        <v>711</v>
      </c>
      <c r="B340" s="141" t="s">
        <v>580</v>
      </c>
      <c r="C340" s="306" t="s">
        <v>1144</v>
      </c>
      <c r="D340" s="320" t="s">
        <v>286</v>
      </c>
      <c r="E340" s="320" t="s">
        <v>286</v>
      </c>
      <c r="F340" s="320" t="s">
        <v>286</v>
      </c>
      <c r="G340" s="320" t="s">
        <v>286</v>
      </c>
      <c r="H340" s="320" t="s">
        <v>286</v>
      </c>
      <c r="I340" s="320" t="s">
        <v>286</v>
      </c>
      <c r="J340" s="320" t="s">
        <v>286</v>
      </c>
      <c r="K340" s="320" t="s">
        <v>286</v>
      </c>
      <c r="L340" s="320" t="s">
        <v>286</v>
      </c>
      <c r="M340" s="320" t="s">
        <v>286</v>
      </c>
      <c r="N340" s="320" t="s">
        <v>286</v>
      </c>
      <c r="O340" s="320" t="s">
        <v>286</v>
      </c>
      <c r="P340" s="320" t="s">
        <v>286</v>
      </c>
      <c r="Q340" s="320" t="s">
        <v>286</v>
      </c>
      <c r="R340" s="320" t="s">
        <v>286</v>
      </c>
      <c r="S340" s="320" t="s">
        <v>286</v>
      </c>
      <c r="T340" s="320" t="s">
        <v>286</v>
      </c>
      <c r="U340" s="320" t="s">
        <v>286</v>
      </c>
    </row>
    <row r="341" spans="1:21" x14ac:dyDescent="0.25">
      <c r="A341" s="307" t="s">
        <v>712</v>
      </c>
      <c r="B341" s="141" t="s">
        <v>579</v>
      </c>
      <c r="C341" s="306" t="s">
        <v>1146</v>
      </c>
      <c r="D341" s="320" t="s">
        <v>286</v>
      </c>
      <c r="E341" s="320" t="s">
        <v>286</v>
      </c>
      <c r="F341" s="320" t="s">
        <v>286</v>
      </c>
      <c r="G341" s="320" t="s">
        <v>286</v>
      </c>
      <c r="H341" s="320" t="s">
        <v>286</v>
      </c>
      <c r="I341" s="320" t="s">
        <v>286</v>
      </c>
      <c r="J341" s="320" t="s">
        <v>286</v>
      </c>
      <c r="K341" s="320" t="s">
        <v>286</v>
      </c>
      <c r="L341" s="320" t="s">
        <v>286</v>
      </c>
      <c r="M341" s="320" t="s">
        <v>286</v>
      </c>
      <c r="N341" s="320" t="s">
        <v>286</v>
      </c>
      <c r="O341" s="320" t="s">
        <v>286</v>
      </c>
      <c r="P341" s="320" t="s">
        <v>286</v>
      </c>
      <c r="Q341" s="320" t="s">
        <v>286</v>
      </c>
      <c r="R341" s="320" t="s">
        <v>286</v>
      </c>
      <c r="S341" s="320" t="s">
        <v>286</v>
      </c>
      <c r="T341" s="320" t="s">
        <v>286</v>
      </c>
      <c r="U341" s="320" t="s">
        <v>286</v>
      </c>
    </row>
    <row r="342" spans="1:21" x14ac:dyDescent="0.25">
      <c r="A342" s="307" t="s">
        <v>713</v>
      </c>
      <c r="B342" s="285" t="s">
        <v>35</v>
      </c>
      <c r="C342" s="306" t="s">
        <v>286</v>
      </c>
      <c r="D342" s="299" t="s">
        <v>590</v>
      </c>
      <c r="E342" s="299" t="s">
        <v>590</v>
      </c>
      <c r="F342" s="299" t="s">
        <v>590</v>
      </c>
      <c r="G342" s="299" t="s">
        <v>590</v>
      </c>
      <c r="H342" s="299" t="s">
        <v>590</v>
      </c>
      <c r="I342" s="299" t="s">
        <v>590</v>
      </c>
      <c r="J342" s="299" t="s">
        <v>590</v>
      </c>
      <c r="K342" s="299" t="s">
        <v>590</v>
      </c>
      <c r="L342" s="299" t="s">
        <v>590</v>
      </c>
      <c r="M342" s="299" t="s">
        <v>590</v>
      </c>
      <c r="N342" s="299" t="s">
        <v>590</v>
      </c>
      <c r="O342" s="299" t="s">
        <v>590</v>
      </c>
      <c r="P342" s="299" t="s">
        <v>590</v>
      </c>
      <c r="Q342" s="299" t="s">
        <v>590</v>
      </c>
      <c r="R342" s="299" t="s">
        <v>590</v>
      </c>
      <c r="S342" s="299" t="s">
        <v>590</v>
      </c>
      <c r="T342" s="299" t="s">
        <v>590</v>
      </c>
      <c r="U342" s="299" t="s">
        <v>590</v>
      </c>
    </row>
    <row r="343" spans="1:21" x14ac:dyDescent="0.25">
      <c r="A343" s="307" t="s">
        <v>714</v>
      </c>
      <c r="B343" s="141" t="s">
        <v>580</v>
      </c>
      <c r="C343" s="306" t="s">
        <v>1144</v>
      </c>
      <c r="D343" s="320" t="s">
        <v>286</v>
      </c>
      <c r="E343" s="320" t="s">
        <v>286</v>
      </c>
      <c r="F343" s="320" t="s">
        <v>286</v>
      </c>
      <c r="G343" s="320" t="s">
        <v>286</v>
      </c>
      <c r="H343" s="320" t="s">
        <v>286</v>
      </c>
      <c r="I343" s="320" t="s">
        <v>286</v>
      </c>
      <c r="J343" s="320" t="s">
        <v>286</v>
      </c>
      <c r="K343" s="320" t="s">
        <v>286</v>
      </c>
      <c r="L343" s="320" t="s">
        <v>286</v>
      </c>
      <c r="M343" s="320" t="s">
        <v>286</v>
      </c>
      <c r="N343" s="320" t="s">
        <v>286</v>
      </c>
      <c r="O343" s="320" t="s">
        <v>286</v>
      </c>
      <c r="P343" s="320" t="s">
        <v>286</v>
      </c>
      <c r="Q343" s="320" t="s">
        <v>286</v>
      </c>
      <c r="R343" s="320" t="s">
        <v>286</v>
      </c>
      <c r="S343" s="320" t="s">
        <v>286</v>
      </c>
      <c r="T343" s="320" t="s">
        <v>286</v>
      </c>
      <c r="U343" s="320" t="s">
        <v>286</v>
      </c>
    </row>
    <row r="344" spans="1:21" x14ac:dyDescent="0.25">
      <c r="A344" s="307" t="s">
        <v>715</v>
      </c>
      <c r="B344" s="141" t="s">
        <v>581</v>
      </c>
      <c r="C344" s="306" t="s">
        <v>36</v>
      </c>
      <c r="D344" s="320" t="s">
        <v>286</v>
      </c>
      <c r="E344" s="320" t="s">
        <v>286</v>
      </c>
      <c r="F344" s="320" t="s">
        <v>286</v>
      </c>
      <c r="G344" s="320" t="s">
        <v>286</v>
      </c>
      <c r="H344" s="320" t="s">
        <v>286</v>
      </c>
      <c r="I344" s="320" t="s">
        <v>286</v>
      </c>
      <c r="J344" s="320" t="s">
        <v>286</v>
      </c>
      <c r="K344" s="320" t="s">
        <v>286</v>
      </c>
      <c r="L344" s="320" t="s">
        <v>286</v>
      </c>
      <c r="M344" s="320" t="s">
        <v>286</v>
      </c>
      <c r="N344" s="320" t="s">
        <v>286</v>
      </c>
      <c r="O344" s="320" t="s">
        <v>286</v>
      </c>
      <c r="P344" s="320" t="s">
        <v>286</v>
      </c>
      <c r="Q344" s="320" t="s">
        <v>286</v>
      </c>
      <c r="R344" s="320" t="s">
        <v>286</v>
      </c>
      <c r="S344" s="320" t="s">
        <v>286</v>
      </c>
      <c r="T344" s="320" t="s">
        <v>286</v>
      </c>
      <c r="U344" s="320" t="s">
        <v>286</v>
      </c>
    </row>
    <row r="345" spans="1:21" x14ac:dyDescent="0.25">
      <c r="A345" s="307" t="s">
        <v>716</v>
      </c>
      <c r="B345" s="141" t="s">
        <v>579</v>
      </c>
      <c r="C345" s="306" t="s">
        <v>1146</v>
      </c>
      <c r="D345" s="320" t="s">
        <v>286</v>
      </c>
      <c r="E345" s="320" t="s">
        <v>286</v>
      </c>
      <c r="F345" s="320" t="s">
        <v>286</v>
      </c>
      <c r="G345" s="320" t="s">
        <v>286</v>
      </c>
      <c r="H345" s="320" t="s">
        <v>286</v>
      </c>
      <c r="I345" s="320" t="s">
        <v>286</v>
      </c>
      <c r="J345" s="320" t="s">
        <v>286</v>
      </c>
      <c r="K345" s="320" t="s">
        <v>286</v>
      </c>
      <c r="L345" s="320" t="s">
        <v>286</v>
      </c>
      <c r="M345" s="320" t="s">
        <v>286</v>
      </c>
      <c r="N345" s="320" t="s">
        <v>286</v>
      </c>
      <c r="O345" s="320" t="s">
        <v>286</v>
      </c>
      <c r="P345" s="320" t="s">
        <v>286</v>
      </c>
      <c r="Q345" s="320" t="s">
        <v>286</v>
      </c>
      <c r="R345" s="320" t="s">
        <v>286</v>
      </c>
      <c r="S345" s="320" t="s">
        <v>286</v>
      </c>
      <c r="T345" s="320" t="s">
        <v>286</v>
      </c>
      <c r="U345" s="320" t="s">
        <v>286</v>
      </c>
    </row>
    <row r="346" spans="1:21" x14ac:dyDescent="0.25">
      <c r="A346" s="307" t="s">
        <v>582</v>
      </c>
      <c r="B346" s="298" t="s">
        <v>615</v>
      </c>
      <c r="C346" s="306" t="s">
        <v>286</v>
      </c>
      <c r="D346" s="299" t="s">
        <v>590</v>
      </c>
      <c r="E346" s="299" t="s">
        <v>590</v>
      </c>
      <c r="F346" s="299" t="s">
        <v>590</v>
      </c>
      <c r="G346" s="299" t="s">
        <v>590</v>
      </c>
      <c r="H346" s="299" t="s">
        <v>590</v>
      </c>
      <c r="I346" s="299" t="s">
        <v>590</v>
      </c>
      <c r="J346" s="299" t="s">
        <v>590</v>
      </c>
      <c r="K346" s="299" t="s">
        <v>590</v>
      </c>
      <c r="L346" s="299" t="s">
        <v>590</v>
      </c>
      <c r="M346" s="299" t="s">
        <v>590</v>
      </c>
      <c r="N346" s="299" t="s">
        <v>590</v>
      </c>
      <c r="O346" s="299" t="s">
        <v>590</v>
      </c>
      <c r="P346" s="299" t="s">
        <v>590</v>
      </c>
      <c r="Q346" s="299" t="s">
        <v>590</v>
      </c>
      <c r="R346" s="299" t="s">
        <v>590</v>
      </c>
      <c r="S346" s="299" t="s">
        <v>590</v>
      </c>
      <c r="T346" s="299" t="s">
        <v>590</v>
      </c>
      <c r="U346" s="299" t="s">
        <v>590</v>
      </c>
    </row>
    <row r="347" spans="1:21" ht="28.5" customHeight="1" x14ac:dyDescent="0.25">
      <c r="A347" s="307" t="s">
        <v>584</v>
      </c>
      <c r="B347" s="285" t="s">
        <v>1038</v>
      </c>
      <c r="C347" s="306" t="s">
        <v>1144</v>
      </c>
      <c r="D347" s="321">
        <f t="shared" ref="D347:F347" si="125">D348</f>
        <v>416.75281700000005</v>
      </c>
      <c r="E347" s="321">
        <f t="shared" si="125"/>
        <v>387.91235399999999</v>
      </c>
      <c r="F347" s="321">
        <f t="shared" si="125"/>
        <v>413.15753411832253</v>
      </c>
      <c r="G347" s="321">
        <f t="shared" ref="G347:S347" si="126">G348</f>
        <v>384.10217255743999</v>
      </c>
      <c r="H347" s="321">
        <f t="shared" si="126"/>
        <v>413.15753411832253</v>
      </c>
      <c r="I347" s="321">
        <f t="shared" si="126"/>
        <v>411.72</v>
      </c>
      <c r="J347" s="321">
        <f t="shared" si="126"/>
        <v>310.849451850349</v>
      </c>
      <c r="K347" s="321">
        <f t="shared" si="126"/>
        <v>0</v>
      </c>
      <c r="L347" s="321">
        <f t="shared" si="126"/>
        <v>310.849451850349</v>
      </c>
      <c r="M347" s="321">
        <f t="shared" si="126"/>
        <v>0</v>
      </c>
      <c r="N347" s="321">
        <f t="shared" si="126"/>
        <v>310.849451850349</v>
      </c>
      <c r="O347" s="321">
        <f t="shared" si="126"/>
        <v>0</v>
      </c>
      <c r="P347" s="321">
        <f t="shared" si="126"/>
        <v>310.849451850349</v>
      </c>
      <c r="Q347" s="321">
        <f t="shared" si="126"/>
        <v>0</v>
      </c>
      <c r="R347" s="321">
        <f t="shared" si="126"/>
        <v>310.849451850349</v>
      </c>
      <c r="S347" s="321">
        <f t="shared" si="126"/>
        <v>0</v>
      </c>
      <c r="T347" s="318">
        <f>H347+J347+L347+N347+P347+R347</f>
        <v>1967.4047933700674</v>
      </c>
      <c r="U347" s="318">
        <f t="shared" ref="U347:U356" si="127">I347+J347+L347+N347+P347+R347</f>
        <v>1965.9672592517447</v>
      </c>
    </row>
    <row r="348" spans="1:21" ht="31.5" x14ac:dyDescent="0.25">
      <c r="A348" s="307" t="s">
        <v>717</v>
      </c>
      <c r="B348" s="141" t="s">
        <v>1039</v>
      </c>
      <c r="C348" s="306" t="s">
        <v>1144</v>
      </c>
      <c r="D348" s="321">
        <f t="shared" ref="D348:F348" si="128">D349+D350</f>
        <v>416.75281700000005</v>
      </c>
      <c r="E348" s="321">
        <f t="shared" si="128"/>
        <v>387.91235399999999</v>
      </c>
      <c r="F348" s="321">
        <f t="shared" si="128"/>
        <v>413.15753411832253</v>
      </c>
      <c r="G348" s="321">
        <f>G349+G350</f>
        <v>384.10217255743999</v>
      </c>
      <c r="H348" s="321">
        <f t="shared" ref="H348:S348" si="129">H349+H350</f>
        <v>413.15753411832253</v>
      </c>
      <c r="I348" s="321">
        <f t="shared" si="129"/>
        <v>411.72</v>
      </c>
      <c r="J348" s="321">
        <f t="shared" si="129"/>
        <v>310.849451850349</v>
      </c>
      <c r="K348" s="321">
        <f t="shared" si="129"/>
        <v>0</v>
      </c>
      <c r="L348" s="321">
        <f t="shared" si="129"/>
        <v>310.849451850349</v>
      </c>
      <c r="M348" s="321">
        <f t="shared" si="129"/>
        <v>0</v>
      </c>
      <c r="N348" s="321">
        <f t="shared" si="129"/>
        <v>310.849451850349</v>
      </c>
      <c r="O348" s="321">
        <f t="shared" si="129"/>
        <v>0</v>
      </c>
      <c r="P348" s="321">
        <f t="shared" si="129"/>
        <v>310.849451850349</v>
      </c>
      <c r="Q348" s="321">
        <f t="shared" si="129"/>
        <v>0</v>
      </c>
      <c r="R348" s="321">
        <f t="shared" si="129"/>
        <v>310.849451850349</v>
      </c>
      <c r="S348" s="321">
        <f t="shared" si="129"/>
        <v>0</v>
      </c>
      <c r="T348" s="318">
        <f t="shared" ref="T348:T356" si="130">H348+J348+L348+N348+P348+R348</f>
        <v>1967.4047933700674</v>
      </c>
      <c r="U348" s="318">
        <f t="shared" si="127"/>
        <v>1965.9672592517447</v>
      </c>
    </row>
    <row r="349" spans="1:21" x14ac:dyDescent="0.25">
      <c r="A349" s="307" t="s">
        <v>905</v>
      </c>
      <c r="B349" s="294" t="s">
        <v>953</v>
      </c>
      <c r="C349" s="306" t="s">
        <v>1144</v>
      </c>
      <c r="D349" s="321">
        <v>43.607877000000002</v>
      </c>
      <c r="E349" s="321">
        <v>36.566882</v>
      </c>
      <c r="F349" s="321">
        <v>42.033239000000002</v>
      </c>
      <c r="G349" s="321">
        <v>34.69313622744</v>
      </c>
      <c r="H349" s="321">
        <v>37.063831</v>
      </c>
      <c r="I349" s="321">
        <v>41.633239000000003</v>
      </c>
      <c r="J349" s="321">
        <v>32.728560000000002</v>
      </c>
      <c r="K349" s="321">
        <v>0</v>
      </c>
      <c r="L349" s="321">
        <f t="shared" ref="L349:L355" si="131">J349</f>
        <v>32.728560000000002</v>
      </c>
      <c r="M349" s="321">
        <v>0</v>
      </c>
      <c r="N349" s="321">
        <f t="shared" ref="N349:N355" si="132">L349</f>
        <v>32.728560000000002</v>
      </c>
      <c r="O349" s="321">
        <v>0</v>
      </c>
      <c r="P349" s="321">
        <f t="shared" ref="P349:P351" si="133">N349</f>
        <v>32.728560000000002</v>
      </c>
      <c r="Q349" s="321">
        <v>0</v>
      </c>
      <c r="R349" s="321">
        <f>P349</f>
        <v>32.728560000000002</v>
      </c>
      <c r="S349" s="321">
        <v>0</v>
      </c>
      <c r="T349" s="318">
        <f t="shared" si="130"/>
        <v>200.70663100000002</v>
      </c>
      <c r="U349" s="318">
        <f t="shared" si="127"/>
        <v>205.27603900000003</v>
      </c>
    </row>
    <row r="350" spans="1:21" x14ac:dyDescent="0.25">
      <c r="A350" s="307" t="s">
        <v>904</v>
      </c>
      <c r="B350" s="294" t="s">
        <v>954</v>
      </c>
      <c r="C350" s="306" t="s">
        <v>1144</v>
      </c>
      <c r="D350" s="321">
        <v>373.14494000000002</v>
      </c>
      <c r="E350" s="321">
        <v>351.34547199999997</v>
      </c>
      <c r="F350" s="321">
        <v>371.12429511832255</v>
      </c>
      <c r="G350" s="321">
        <v>349.40903632999999</v>
      </c>
      <c r="H350" s="321">
        <v>376.09370311832254</v>
      </c>
      <c r="I350" s="321">
        <v>370.08676100000002</v>
      </c>
      <c r="J350" s="321">
        <v>278.12089185034898</v>
      </c>
      <c r="K350" s="321">
        <v>0</v>
      </c>
      <c r="L350" s="321">
        <f t="shared" si="131"/>
        <v>278.12089185034898</v>
      </c>
      <c r="M350" s="321">
        <v>0</v>
      </c>
      <c r="N350" s="321">
        <f t="shared" si="132"/>
        <v>278.12089185034898</v>
      </c>
      <c r="O350" s="321">
        <v>0</v>
      </c>
      <c r="P350" s="321">
        <f t="shared" si="133"/>
        <v>278.12089185034898</v>
      </c>
      <c r="Q350" s="321">
        <v>0</v>
      </c>
      <c r="R350" s="321">
        <f>P350</f>
        <v>278.12089185034898</v>
      </c>
      <c r="S350" s="321">
        <v>0</v>
      </c>
      <c r="T350" s="318">
        <f t="shared" si="130"/>
        <v>1766.6981623700672</v>
      </c>
      <c r="U350" s="318">
        <f t="shared" si="127"/>
        <v>1760.6912202517447</v>
      </c>
    </row>
    <row r="351" spans="1:21" x14ac:dyDescent="0.25">
      <c r="A351" s="307" t="s">
        <v>872</v>
      </c>
      <c r="B351" s="285" t="s">
        <v>999</v>
      </c>
      <c r="C351" s="306" t="s">
        <v>1144</v>
      </c>
      <c r="D351" s="321">
        <v>67.692263999999994</v>
      </c>
      <c r="E351" s="321">
        <v>48.514310000000002</v>
      </c>
      <c r="F351" s="321">
        <v>22.84661754727744</v>
      </c>
      <c r="G351" s="321">
        <v>48.920315328508899</v>
      </c>
      <c r="H351" s="321">
        <v>22.84661754727744</v>
      </c>
      <c r="I351" s="321">
        <v>22.770000000000003</v>
      </c>
      <c r="J351" s="321">
        <f>I351</f>
        <v>22.770000000000003</v>
      </c>
      <c r="K351" s="321">
        <v>0</v>
      </c>
      <c r="L351" s="321">
        <f t="shared" si="131"/>
        <v>22.770000000000003</v>
      </c>
      <c r="M351" s="321">
        <v>0</v>
      </c>
      <c r="N351" s="321">
        <f t="shared" si="132"/>
        <v>22.770000000000003</v>
      </c>
      <c r="O351" s="321">
        <v>0</v>
      </c>
      <c r="P351" s="321">
        <f t="shared" si="133"/>
        <v>22.770000000000003</v>
      </c>
      <c r="Q351" s="321">
        <v>0</v>
      </c>
      <c r="R351" s="321">
        <f>P351</f>
        <v>22.770000000000003</v>
      </c>
      <c r="S351" s="321">
        <v>0</v>
      </c>
      <c r="T351" s="318">
        <f t="shared" si="130"/>
        <v>136.69661754727747</v>
      </c>
      <c r="U351" s="318">
        <f t="shared" si="127"/>
        <v>136.62000000000003</v>
      </c>
    </row>
    <row r="352" spans="1:21" x14ac:dyDescent="0.25">
      <c r="A352" s="307" t="s">
        <v>873</v>
      </c>
      <c r="B352" s="285" t="s">
        <v>1154</v>
      </c>
      <c r="C352" s="306" t="s">
        <v>36</v>
      </c>
      <c r="D352" s="321">
        <f t="shared" ref="D352:F352" si="134">D353</f>
        <v>77.819999999999993</v>
      </c>
      <c r="E352" s="321">
        <v>86.66</v>
      </c>
      <c r="F352" s="321">
        <f t="shared" si="134"/>
        <v>78.079999999999984</v>
      </c>
      <c r="G352" s="321">
        <f t="shared" ref="G352:S352" si="135">G353</f>
        <v>78.079999999999984</v>
      </c>
      <c r="H352" s="321">
        <f t="shared" si="135"/>
        <v>78.08</v>
      </c>
      <c r="I352" s="321">
        <f t="shared" si="135"/>
        <v>72.540000000000006</v>
      </c>
      <c r="J352" s="321">
        <f t="shared" si="135"/>
        <v>62.704999999999998</v>
      </c>
      <c r="K352" s="321">
        <f t="shared" si="135"/>
        <v>0</v>
      </c>
      <c r="L352" s="321">
        <f t="shared" si="131"/>
        <v>62.704999999999998</v>
      </c>
      <c r="M352" s="321">
        <f t="shared" si="135"/>
        <v>0</v>
      </c>
      <c r="N352" s="321">
        <f t="shared" si="135"/>
        <v>62.704999999999998</v>
      </c>
      <c r="O352" s="321">
        <f t="shared" si="135"/>
        <v>0</v>
      </c>
      <c r="P352" s="321">
        <f t="shared" si="135"/>
        <v>62.704999999999998</v>
      </c>
      <c r="Q352" s="321">
        <f t="shared" si="135"/>
        <v>0</v>
      </c>
      <c r="R352" s="321">
        <f t="shared" si="135"/>
        <v>62.704999999999998</v>
      </c>
      <c r="S352" s="321">
        <f t="shared" si="135"/>
        <v>0</v>
      </c>
      <c r="T352" s="318">
        <f t="shared" si="130"/>
        <v>391.60499999999996</v>
      </c>
      <c r="U352" s="318">
        <f t="shared" si="127"/>
        <v>386.06499999999994</v>
      </c>
    </row>
    <row r="353" spans="1:21" ht="31.5" x14ac:dyDescent="0.25">
      <c r="A353" s="307" t="s">
        <v>874</v>
      </c>
      <c r="B353" s="141" t="s">
        <v>1040</v>
      </c>
      <c r="C353" s="306" t="s">
        <v>36</v>
      </c>
      <c r="D353" s="321">
        <v>77.819999999999993</v>
      </c>
      <c r="E353" s="321">
        <f t="shared" ref="E353" si="136">E354+E355</f>
        <v>78.08</v>
      </c>
      <c r="F353" s="321">
        <f>F354+F355</f>
        <v>78.079999999999984</v>
      </c>
      <c r="G353" s="321">
        <f t="shared" ref="G353:S353" si="137">G354+G355</f>
        <v>78.079999999999984</v>
      </c>
      <c r="H353" s="321">
        <v>78.08</v>
      </c>
      <c r="I353" s="321">
        <v>72.540000000000006</v>
      </c>
      <c r="J353" s="321">
        <f t="shared" si="137"/>
        <v>62.704999999999998</v>
      </c>
      <c r="K353" s="321">
        <f t="shared" si="137"/>
        <v>0</v>
      </c>
      <c r="L353" s="321">
        <f t="shared" si="131"/>
        <v>62.704999999999998</v>
      </c>
      <c r="M353" s="321">
        <f t="shared" si="137"/>
        <v>0</v>
      </c>
      <c r="N353" s="321">
        <f t="shared" si="137"/>
        <v>62.704999999999998</v>
      </c>
      <c r="O353" s="321">
        <f t="shared" si="137"/>
        <v>0</v>
      </c>
      <c r="P353" s="321">
        <f t="shared" si="137"/>
        <v>62.704999999999998</v>
      </c>
      <c r="Q353" s="321">
        <f t="shared" si="137"/>
        <v>0</v>
      </c>
      <c r="R353" s="321">
        <f t="shared" si="137"/>
        <v>62.704999999999998</v>
      </c>
      <c r="S353" s="321">
        <f t="shared" si="137"/>
        <v>0</v>
      </c>
      <c r="T353" s="318">
        <f t="shared" si="130"/>
        <v>391.60499999999996</v>
      </c>
      <c r="U353" s="318">
        <f t="shared" si="127"/>
        <v>386.06499999999994</v>
      </c>
    </row>
    <row r="354" spans="1:21" x14ac:dyDescent="0.25">
      <c r="A354" s="307" t="s">
        <v>906</v>
      </c>
      <c r="B354" s="294" t="s">
        <v>953</v>
      </c>
      <c r="C354" s="306" t="s">
        <v>36</v>
      </c>
      <c r="D354" s="321">
        <v>8.16</v>
      </c>
      <c r="E354" s="321">
        <v>7.4079506693697903</v>
      </c>
      <c r="F354" s="321">
        <v>8.9510000000000005</v>
      </c>
      <c r="G354" s="321">
        <v>8.9510000000000005</v>
      </c>
      <c r="H354" s="321">
        <v>10.121863542933816</v>
      </c>
      <c r="I354" s="321">
        <v>9.0698790220514915</v>
      </c>
      <c r="J354" s="321">
        <f>I354</f>
        <v>9.0698790220514915</v>
      </c>
      <c r="K354" s="321">
        <v>0</v>
      </c>
      <c r="L354" s="321">
        <f t="shared" si="131"/>
        <v>9.0698790220514915</v>
      </c>
      <c r="M354" s="321">
        <v>0</v>
      </c>
      <c r="N354" s="321">
        <f t="shared" si="132"/>
        <v>9.0698790220514915</v>
      </c>
      <c r="O354" s="321">
        <v>0</v>
      </c>
      <c r="P354" s="321">
        <f t="shared" ref="P354:P355" si="138">N354</f>
        <v>9.0698790220514915</v>
      </c>
      <c r="Q354" s="321">
        <v>0</v>
      </c>
      <c r="R354" s="321">
        <f>P354</f>
        <v>9.0698790220514915</v>
      </c>
      <c r="S354" s="321">
        <v>0</v>
      </c>
      <c r="T354" s="318">
        <f t="shared" si="130"/>
        <v>55.471258653191285</v>
      </c>
      <c r="U354" s="318">
        <f t="shared" si="127"/>
        <v>54.419274132308956</v>
      </c>
    </row>
    <row r="355" spans="1:21" x14ac:dyDescent="0.25">
      <c r="A355" s="307" t="s">
        <v>907</v>
      </c>
      <c r="B355" s="294" t="s">
        <v>954</v>
      </c>
      <c r="C355" s="306" t="s">
        <v>36</v>
      </c>
      <c r="D355" s="321">
        <v>74.84</v>
      </c>
      <c r="E355" s="321">
        <v>70.672049330630202</v>
      </c>
      <c r="F355" s="321">
        <v>69.128999999999991</v>
      </c>
      <c r="G355" s="321">
        <v>69.128999999999991</v>
      </c>
      <c r="H355" s="321">
        <v>10.121863542933816</v>
      </c>
      <c r="I355" s="321">
        <v>63.470120977948511</v>
      </c>
      <c r="J355" s="321">
        <v>53.635120977948503</v>
      </c>
      <c r="K355" s="321">
        <v>0</v>
      </c>
      <c r="L355" s="321">
        <f t="shared" si="131"/>
        <v>53.635120977948503</v>
      </c>
      <c r="M355" s="321">
        <v>0</v>
      </c>
      <c r="N355" s="321">
        <f t="shared" si="132"/>
        <v>53.635120977948503</v>
      </c>
      <c r="O355" s="321">
        <v>0</v>
      </c>
      <c r="P355" s="321">
        <f t="shared" si="138"/>
        <v>53.635120977948503</v>
      </c>
      <c r="Q355" s="321">
        <v>0</v>
      </c>
      <c r="R355" s="321">
        <f>P355</f>
        <v>53.635120977948503</v>
      </c>
      <c r="S355" s="321">
        <v>0</v>
      </c>
      <c r="T355" s="318">
        <f t="shared" si="130"/>
        <v>278.29746843267634</v>
      </c>
      <c r="U355" s="318">
        <f t="shared" si="127"/>
        <v>331.645725867691</v>
      </c>
    </row>
    <row r="356" spans="1:21" x14ac:dyDescent="0.25">
      <c r="A356" s="307" t="s">
        <v>875</v>
      </c>
      <c r="B356" s="285" t="s">
        <v>956</v>
      </c>
      <c r="C356" s="306" t="s">
        <v>955</v>
      </c>
      <c r="D356" s="321">
        <v>15743.02</v>
      </c>
      <c r="E356" s="321">
        <v>15235.470000000001</v>
      </c>
      <c r="F356" s="321">
        <v>15046.55</v>
      </c>
      <c r="G356" s="321">
        <v>15042.754000000001</v>
      </c>
      <c r="H356" s="321">
        <v>15046.55</v>
      </c>
      <c r="I356" s="321">
        <v>15025.16</v>
      </c>
      <c r="J356" s="321">
        <f>I356</f>
        <v>15025.16</v>
      </c>
      <c r="K356" s="321">
        <v>0</v>
      </c>
      <c r="L356" s="321">
        <f>J356</f>
        <v>15025.16</v>
      </c>
      <c r="M356" s="321">
        <v>0</v>
      </c>
      <c r="N356" s="321">
        <f>L356</f>
        <v>15025.16</v>
      </c>
      <c r="O356" s="321">
        <v>0</v>
      </c>
      <c r="P356" s="321">
        <f>N356</f>
        <v>15025.16</v>
      </c>
      <c r="Q356" s="321">
        <v>0</v>
      </c>
      <c r="R356" s="321">
        <f>P356</f>
        <v>15025.16</v>
      </c>
      <c r="S356" s="321">
        <v>0</v>
      </c>
      <c r="T356" s="318">
        <f t="shared" si="130"/>
        <v>90172.35</v>
      </c>
      <c r="U356" s="318">
        <f t="shared" si="127"/>
        <v>90150.96</v>
      </c>
    </row>
    <row r="357" spans="1:21" ht="31.5" x14ac:dyDescent="0.25">
      <c r="A357" s="307" t="s">
        <v>876</v>
      </c>
      <c r="B357" s="285" t="s">
        <v>1153</v>
      </c>
      <c r="C357" s="306" t="s">
        <v>749</v>
      </c>
      <c r="D357" s="324">
        <f>D24-D58-D59-D52</f>
        <v>195.890665805</v>
      </c>
      <c r="E357" s="318">
        <f>E24-E58-E59-E52</f>
        <v>184.65293253691999</v>
      </c>
      <c r="F357" s="318">
        <f>F24-F58-F59-F52</f>
        <v>373.24057043398324</v>
      </c>
      <c r="G357" s="318">
        <f t="shared" ref="G357:Q357" si="139">G24-G58-G59-G52</f>
        <v>277.71553064666671</v>
      </c>
      <c r="H357" s="318">
        <f t="shared" si="139"/>
        <v>390.78287724438047</v>
      </c>
      <c r="I357" s="318">
        <f t="shared" si="139"/>
        <v>442.04178032454502</v>
      </c>
      <c r="J357" s="318">
        <f t="shared" si="139"/>
        <v>460.60753509817596</v>
      </c>
      <c r="K357" s="318">
        <f t="shared" si="139"/>
        <v>0</v>
      </c>
      <c r="L357" s="318">
        <f t="shared" si="139"/>
        <v>479.03183650210303</v>
      </c>
      <c r="M357" s="318">
        <f t="shared" si="139"/>
        <v>0</v>
      </c>
      <c r="N357" s="318">
        <f t="shared" si="139"/>
        <v>498.19310996218701</v>
      </c>
      <c r="O357" s="318">
        <f t="shared" si="139"/>
        <v>0</v>
      </c>
      <c r="P357" s="318">
        <f t="shared" si="139"/>
        <v>518.12083436067451</v>
      </c>
      <c r="Q357" s="318">
        <f t="shared" si="139"/>
        <v>0</v>
      </c>
      <c r="R357" s="318">
        <f>R24-R58-R59-R52</f>
        <v>538.84566773510142</v>
      </c>
      <c r="S357" s="318">
        <f>S24-S58-S59-S52</f>
        <v>0</v>
      </c>
      <c r="T357" s="318">
        <f>H357+J357+L357+N357+P357+R357</f>
        <v>2885.5818609026223</v>
      </c>
      <c r="U357" s="318">
        <f>I357+J357+L357+N357+P357+R357</f>
        <v>2936.8407639827869</v>
      </c>
    </row>
    <row r="358" spans="1:21" x14ac:dyDescent="0.25">
      <c r="A358" s="307" t="s">
        <v>585</v>
      </c>
      <c r="B358" s="298" t="s">
        <v>583</v>
      </c>
      <c r="C358" s="306" t="s">
        <v>286</v>
      </c>
      <c r="D358" s="299" t="s">
        <v>590</v>
      </c>
      <c r="E358" s="299" t="s">
        <v>590</v>
      </c>
      <c r="F358" s="299" t="s">
        <v>590</v>
      </c>
      <c r="G358" s="299" t="s">
        <v>590</v>
      </c>
      <c r="H358" s="299" t="s">
        <v>590</v>
      </c>
      <c r="I358" s="299" t="s">
        <v>590</v>
      </c>
      <c r="J358" s="299" t="s">
        <v>590</v>
      </c>
      <c r="K358" s="299" t="s">
        <v>590</v>
      </c>
      <c r="L358" s="299" t="s">
        <v>590</v>
      </c>
      <c r="M358" s="299" t="s">
        <v>590</v>
      </c>
      <c r="N358" s="299" t="s">
        <v>590</v>
      </c>
      <c r="O358" s="299" t="s">
        <v>590</v>
      </c>
      <c r="P358" s="299" t="s">
        <v>590</v>
      </c>
      <c r="Q358" s="299" t="s">
        <v>590</v>
      </c>
      <c r="R358" s="299" t="s">
        <v>590</v>
      </c>
      <c r="S358" s="299" t="s">
        <v>590</v>
      </c>
      <c r="T358" s="299" t="s">
        <v>590</v>
      </c>
      <c r="U358" s="299" t="s">
        <v>590</v>
      </c>
    </row>
    <row r="359" spans="1:21" x14ac:dyDescent="0.25">
      <c r="A359" s="307" t="s">
        <v>587</v>
      </c>
      <c r="B359" s="285" t="s">
        <v>628</v>
      </c>
      <c r="C359" s="306" t="s">
        <v>1144</v>
      </c>
      <c r="D359" s="320" t="s">
        <v>286</v>
      </c>
      <c r="E359" s="320" t="s">
        <v>286</v>
      </c>
      <c r="F359" s="320" t="s">
        <v>286</v>
      </c>
      <c r="G359" s="320" t="s">
        <v>286</v>
      </c>
      <c r="H359" s="320" t="s">
        <v>286</v>
      </c>
      <c r="I359" s="320" t="s">
        <v>286</v>
      </c>
      <c r="J359" s="320" t="s">
        <v>286</v>
      </c>
      <c r="K359" s="320" t="s">
        <v>286</v>
      </c>
      <c r="L359" s="320" t="s">
        <v>286</v>
      </c>
      <c r="M359" s="320" t="s">
        <v>286</v>
      </c>
      <c r="N359" s="320" t="s">
        <v>286</v>
      </c>
      <c r="O359" s="320" t="s">
        <v>286</v>
      </c>
      <c r="P359" s="320" t="s">
        <v>286</v>
      </c>
      <c r="Q359" s="320" t="s">
        <v>286</v>
      </c>
      <c r="R359" s="320" t="s">
        <v>286</v>
      </c>
      <c r="S359" s="320" t="s">
        <v>286</v>
      </c>
      <c r="T359" s="320" t="s">
        <v>286</v>
      </c>
      <c r="U359" s="320" t="s">
        <v>286</v>
      </c>
    </row>
    <row r="360" spans="1:21" x14ac:dyDescent="0.25">
      <c r="A360" s="307" t="s">
        <v>588</v>
      </c>
      <c r="B360" s="285" t="s">
        <v>629</v>
      </c>
      <c r="C360" s="306" t="s">
        <v>611</v>
      </c>
      <c r="D360" s="320" t="s">
        <v>286</v>
      </c>
      <c r="E360" s="320" t="s">
        <v>286</v>
      </c>
      <c r="F360" s="320" t="s">
        <v>286</v>
      </c>
      <c r="G360" s="320" t="s">
        <v>286</v>
      </c>
      <c r="H360" s="320" t="s">
        <v>286</v>
      </c>
      <c r="I360" s="320" t="s">
        <v>286</v>
      </c>
      <c r="J360" s="320" t="s">
        <v>286</v>
      </c>
      <c r="K360" s="320" t="s">
        <v>286</v>
      </c>
      <c r="L360" s="320" t="s">
        <v>286</v>
      </c>
      <c r="M360" s="320" t="s">
        <v>286</v>
      </c>
      <c r="N360" s="320" t="s">
        <v>286</v>
      </c>
      <c r="O360" s="320" t="s">
        <v>286</v>
      </c>
      <c r="P360" s="320" t="s">
        <v>286</v>
      </c>
      <c r="Q360" s="320" t="s">
        <v>286</v>
      </c>
      <c r="R360" s="320" t="s">
        <v>286</v>
      </c>
      <c r="S360" s="320" t="s">
        <v>286</v>
      </c>
      <c r="T360" s="320" t="s">
        <v>286</v>
      </c>
      <c r="U360" s="320" t="s">
        <v>286</v>
      </c>
    </row>
    <row r="361" spans="1:21" ht="47.25" x14ac:dyDescent="0.25">
      <c r="A361" s="307" t="s">
        <v>635</v>
      </c>
      <c r="B361" s="285" t="s">
        <v>957</v>
      </c>
      <c r="C361" s="306" t="s">
        <v>749</v>
      </c>
      <c r="D361" s="320" t="s">
        <v>286</v>
      </c>
      <c r="E361" s="320" t="s">
        <v>286</v>
      </c>
      <c r="F361" s="320" t="s">
        <v>286</v>
      </c>
      <c r="G361" s="320" t="s">
        <v>286</v>
      </c>
      <c r="H361" s="320" t="s">
        <v>286</v>
      </c>
      <c r="I361" s="320" t="s">
        <v>286</v>
      </c>
      <c r="J361" s="320" t="s">
        <v>286</v>
      </c>
      <c r="K361" s="320" t="s">
        <v>286</v>
      </c>
      <c r="L361" s="320" t="s">
        <v>286</v>
      </c>
      <c r="M361" s="320" t="s">
        <v>286</v>
      </c>
      <c r="N361" s="320" t="s">
        <v>286</v>
      </c>
      <c r="O361" s="320" t="s">
        <v>286</v>
      </c>
      <c r="P361" s="320" t="s">
        <v>286</v>
      </c>
      <c r="Q361" s="320" t="s">
        <v>286</v>
      </c>
      <c r="R361" s="320" t="s">
        <v>286</v>
      </c>
      <c r="S361" s="320" t="s">
        <v>286</v>
      </c>
      <c r="T361" s="320" t="s">
        <v>286</v>
      </c>
      <c r="U361" s="320" t="s">
        <v>286</v>
      </c>
    </row>
    <row r="362" spans="1:21" ht="31.5" x14ac:dyDescent="0.25">
      <c r="A362" s="307" t="s">
        <v>718</v>
      </c>
      <c r="B362" s="285" t="s">
        <v>1000</v>
      </c>
      <c r="C362" s="306" t="s">
        <v>749</v>
      </c>
      <c r="D362" s="320" t="s">
        <v>286</v>
      </c>
      <c r="E362" s="320" t="s">
        <v>286</v>
      </c>
      <c r="F362" s="320" t="s">
        <v>286</v>
      </c>
      <c r="G362" s="320" t="s">
        <v>286</v>
      </c>
      <c r="H362" s="320" t="s">
        <v>286</v>
      </c>
      <c r="I362" s="320" t="s">
        <v>286</v>
      </c>
      <c r="J362" s="320" t="s">
        <v>286</v>
      </c>
      <c r="K362" s="320" t="s">
        <v>286</v>
      </c>
      <c r="L362" s="320" t="s">
        <v>286</v>
      </c>
      <c r="M362" s="320" t="s">
        <v>286</v>
      </c>
      <c r="N362" s="320" t="s">
        <v>286</v>
      </c>
      <c r="O362" s="320" t="s">
        <v>286</v>
      </c>
      <c r="P362" s="320" t="s">
        <v>286</v>
      </c>
      <c r="Q362" s="320" t="s">
        <v>286</v>
      </c>
      <c r="R362" s="320" t="s">
        <v>286</v>
      </c>
      <c r="S362" s="320" t="s">
        <v>286</v>
      </c>
      <c r="T362" s="320" t="s">
        <v>286</v>
      </c>
      <c r="U362" s="320" t="s">
        <v>286</v>
      </c>
    </row>
    <row r="363" spans="1:21" x14ac:dyDescent="0.25">
      <c r="A363" s="307" t="s">
        <v>589</v>
      </c>
      <c r="B363" s="298" t="s">
        <v>586</v>
      </c>
      <c r="C363" s="299" t="s">
        <v>286</v>
      </c>
      <c r="D363" s="299" t="s">
        <v>590</v>
      </c>
      <c r="E363" s="299" t="s">
        <v>590</v>
      </c>
      <c r="F363" s="299" t="s">
        <v>590</v>
      </c>
      <c r="G363" s="299" t="s">
        <v>590</v>
      </c>
      <c r="H363" s="299" t="s">
        <v>590</v>
      </c>
      <c r="I363" s="299" t="s">
        <v>590</v>
      </c>
      <c r="J363" s="299" t="s">
        <v>590</v>
      </c>
      <c r="K363" s="299" t="s">
        <v>590</v>
      </c>
      <c r="L363" s="299" t="s">
        <v>590</v>
      </c>
      <c r="M363" s="299" t="s">
        <v>590</v>
      </c>
      <c r="N363" s="299" t="s">
        <v>590</v>
      </c>
      <c r="O363" s="299" t="s">
        <v>590</v>
      </c>
      <c r="P363" s="299" t="s">
        <v>590</v>
      </c>
      <c r="Q363" s="299" t="s">
        <v>590</v>
      </c>
      <c r="R363" s="299" t="s">
        <v>590</v>
      </c>
      <c r="S363" s="299" t="s">
        <v>590</v>
      </c>
      <c r="T363" s="299" t="s">
        <v>590</v>
      </c>
      <c r="U363" s="299" t="s">
        <v>590</v>
      </c>
    </row>
    <row r="364" spans="1:21" ht="18" customHeight="1" x14ac:dyDescent="0.25">
      <c r="A364" s="307" t="s">
        <v>719</v>
      </c>
      <c r="B364" s="285" t="s">
        <v>738</v>
      </c>
      <c r="C364" s="306" t="s">
        <v>36</v>
      </c>
      <c r="D364" s="320" t="s">
        <v>286</v>
      </c>
      <c r="E364" s="320" t="s">
        <v>286</v>
      </c>
      <c r="F364" s="320" t="s">
        <v>286</v>
      </c>
      <c r="G364" s="320" t="s">
        <v>286</v>
      </c>
      <c r="H364" s="320" t="s">
        <v>286</v>
      </c>
      <c r="I364" s="320" t="s">
        <v>286</v>
      </c>
      <c r="J364" s="320" t="s">
        <v>286</v>
      </c>
      <c r="K364" s="320" t="s">
        <v>286</v>
      </c>
      <c r="L364" s="320" t="s">
        <v>286</v>
      </c>
      <c r="M364" s="320" t="s">
        <v>286</v>
      </c>
      <c r="N364" s="320" t="s">
        <v>286</v>
      </c>
      <c r="O364" s="320" t="s">
        <v>286</v>
      </c>
      <c r="P364" s="320" t="s">
        <v>286</v>
      </c>
      <c r="Q364" s="320" t="s">
        <v>286</v>
      </c>
      <c r="R364" s="320" t="s">
        <v>286</v>
      </c>
      <c r="S364" s="320" t="s">
        <v>286</v>
      </c>
      <c r="T364" s="320" t="s">
        <v>286</v>
      </c>
      <c r="U364" s="320" t="s">
        <v>286</v>
      </c>
    </row>
    <row r="365" spans="1:21" ht="47.25" x14ac:dyDescent="0.25">
      <c r="A365" s="307" t="s">
        <v>720</v>
      </c>
      <c r="B365" s="141" t="s">
        <v>877</v>
      </c>
      <c r="C365" s="306" t="s">
        <v>36</v>
      </c>
      <c r="D365" s="320" t="s">
        <v>286</v>
      </c>
      <c r="E365" s="320" t="s">
        <v>286</v>
      </c>
      <c r="F365" s="320" t="s">
        <v>286</v>
      </c>
      <c r="G365" s="320" t="s">
        <v>286</v>
      </c>
      <c r="H365" s="320" t="s">
        <v>286</v>
      </c>
      <c r="I365" s="320" t="s">
        <v>286</v>
      </c>
      <c r="J365" s="320" t="s">
        <v>286</v>
      </c>
      <c r="K365" s="320" t="s">
        <v>286</v>
      </c>
      <c r="L365" s="320" t="s">
        <v>286</v>
      </c>
      <c r="M365" s="320" t="s">
        <v>286</v>
      </c>
      <c r="N365" s="320" t="s">
        <v>286</v>
      </c>
      <c r="O365" s="320" t="s">
        <v>286</v>
      </c>
      <c r="P365" s="320" t="s">
        <v>286</v>
      </c>
      <c r="Q365" s="320" t="s">
        <v>286</v>
      </c>
      <c r="R365" s="320" t="s">
        <v>286</v>
      </c>
      <c r="S365" s="320" t="s">
        <v>286</v>
      </c>
      <c r="T365" s="320" t="s">
        <v>286</v>
      </c>
      <c r="U365" s="320" t="s">
        <v>286</v>
      </c>
    </row>
    <row r="366" spans="1:21" ht="47.25" x14ac:dyDescent="0.25">
      <c r="A366" s="307" t="s">
        <v>721</v>
      </c>
      <c r="B366" s="141" t="s">
        <v>878</v>
      </c>
      <c r="C366" s="306" t="s">
        <v>36</v>
      </c>
      <c r="D366" s="320" t="s">
        <v>286</v>
      </c>
      <c r="E366" s="320" t="s">
        <v>286</v>
      </c>
      <c r="F366" s="320" t="s">
        <v>286</v>
      </c>
      <c r="G366" s="320" t="s">
        <v>286</v>
      </c>
      <c r="H366" s="320" t="s">
        <v>286</v>
      </c>
      <c r="I366" s="320" t="s">
        <v>286</v>
      </c>
      <c r="J366" s="320" t="s">
        <v>286</v>
      </c>
      <c r="K366" s="320" t="s">
        <v>286</v>
      </c>
      <c r="L366" s="320" t="s">
        <v>286</v>
      </c>
      <c r="M366" s="320" t="s">
        <v>286</v>
      </c>
      <c r="N366" s="320" t="s">
        <v>286</v>
      </c>
      <c r="O366" s="320" t="s">
        <v>286</v>
      </c>
      <c r="P366" s="320" t="s">
        <v>286</v>
      </c>
      <c r="Q366" s="320" t="s">
        <v>286</v>
      </c>
      <c r="R366" s="320" t="s">
        <v>286</v>
      </c>
      <c r="S366" s="320" t="s">
        <v>286</v>
      </c>
      <c r="T366" s="320" t="s">
        <v>286</v>
      </c>
      <c r="U366" s="320" t="s">
        <v>286</v>
      </c>
    </row>
    <row r="367" spans="1:21" ht="31.5" x14ac:dyDescent="0.25">
      <c r="A367" s="307" t="s">
        <v>722</v>
      </c>
      <c r="B367" s="141" t="s">
        <v>632</v>
      </c>
      <c r="C367" s="306" t="s">
        <v>36</v>
      </c>
      <c r="D367" s="320" t="s">
        <v>286</v>
      </c>
      <c r="E367" s="320" t="s">
        <v>286</v>
      </c>
      <c r="F367" s="320" t="s">
        <v>286</v>
      </c>
      <c r="G367" s="320" t="s">
        <v>286</v>
      </c>
      <c r="H367" s="320" t="s">
        <v>286</v>
      </c>
      <c r="I367" s="320" t="s">
        <v>286</v>
      </c>
      <c r="J367" s="320" t="s">
        <v>286</v>
      </c>
      <c r="K367" s="320" t="s">
        <v>286</v>
      </c>
      <c r="L367" s="320" t="s">
        <v>286</v>
      </c>
      <c r="M367" s="320" t="s">
        <v>286</v>
      </c>
      <c r="N367" s="320" t="s">
        <v>286</v>
      </c>
      <c r="O367" s="320" t="s">
        <v>286</v>
      </c>
      <c r="P367" s="320" t="s">
        <v>286</v>
      </c>
      <c r="Q367" s="320" t="s">
        <v>286</v>
      </c>
      <c r="R367" s="320" t="s">
        <v>286</v>
      </c>
      <c r="S367" s="320" t="s">
        <v>286</v>
      </c>
      <c r="T367" s="320" t="s">
        <v>286</v>
      </c>
      <c r="U367" s="320" t="s">
        <v>286</v>
      </c>
    </row>
    <row r="368" spans="1:21" x14ac:dyDescent="0.25">
      <c r="A368" s="307" t="s">
        <v>723</v>
      </c>
      <c r="B368" s="285" t="s">
        <v>737</v>
      </c>
      <c r="C368" s="306" t="s">
        <v>1144</v>
      </c>
      <c r="D368" s="320" t="s">
        <v>286</v>
      </c>
      <c r="E368" s="320" t="s">
        <v>286</v>
      </c>
      <c r="F368" s="320" t="s">
        <v>286</v>
      </c>
      <c r="G368" s="320" t="s">
        <v>286</v>
      </c>
      <c r="H368" s="320" t="s">
        <v>286</v>
      </c>
      <c r="I368" s="320" t="s">
        <v>286</v>
      </c>
      <c r="J368" s="320" t="s">
        <v>286</v>
      </c>
      <c r="K368" s="320" t="s">
        <v>286</v>
      </c>
      <c r="L368" s="320" t="s">
        <v>286</v>
      </c>
      <c r="M368" s="320" t="s">
        <v>286</v>
      </c>
      <c r="N368" s="320" t="s">
        <v>286</v>
      </c>
      <c r="O368" s="320" t="s">
        <v>286</v>
      </c>
      <c r="P368" s="320" t="s">
        <v>286</v>
      </c>
      <c r="Q368" s="320" t="s">
        <v>286</v>
      </c>
      <c r="R368" s="320" t="s">
        <v>286</v>
      </c>
      <c r="S368" s="320" t="s">
        <v>286</v>
      </c>
      <c r="T368" s="320" t="s">
        <v>286</v>
      </c>
      <c r="U368" s="320" t="s">
        <v>286</v>
      </c>
    </row>
    <row r="369" spans="1:21" ht="31.5" x14ac:dyDescent="0.25">
      <c r="A369" s="307" t="s">
        <v>724</v>
      </c>
      <c r="B369" s="141" t="s">
        <v>633</v>
      </c>
      <c r="C369" s="306" t="s">
        <v>1144</v>
      </c>
      <c r="D369" s="320" t="s">
        <v>286</v>
      </c>
      <c r="E369" s="320" t="s">
        <v>286</v>
      </c>
      <c r="F369" s="320" t="s">
        <v>286</v>
      </c>
      <c r="G369" s="320" t="s">
        <v>286</v>
      </c>
      <c r="H369" s="320" t="s">
        <v>286</v>
      </c>
      <c r="I369" s="320" t="s">
        <v>286</v>
      </c>
      <c r="J369" s="320" t="s">
        <v>286</v>
      </c>
      <c r="K369" s="320" t="s">
        <v>286</v>
      </c>
      <c r="L369" s="320" t="s">
        <v>286</v>
      </c>
      <c r="M369" s="320" t="s">
        <v>286</v>
      </c>
      <c r="N369" s="320" t="s">
        <v>286</v>
      </c>
      <c r="O369" s="320" t="s">
        <v>286</v>
      </c>
      <c r="P369" s="320" t="s">
        <v>286</v>
      </c>
      <c r="Q369" s="320" t="s">
        <v>286</v>
      </c>
      <c r="R369" s="320" t="s">
        <v>286</v>
      </c>
      <c r="S369" s="320" t="s">
        <v>286</v>
      </c>
      <c r="T369" s="320" t="s">
        <v>286</v>
      </c>
      <c r="U369" s="320" t="s">
        <v>286</v>
      </c>
    </row>
    <row r="370" spans="1:21" x14ac:dyDescent="0.25">
      <c r="A370" s="307" t="s">
        <v>725</v>
      </c>
      <c r="B370" s="141" t="s">
        <v>634</v>
      </c>
      <c r="C370" s="306" t="s">
        <v>1144</v>
      </c>
      <c r="D370" s="320" t="s">
        <v>286</v>
      </c>
      <c r="E370" s="320" t="s">
        <v>286</v>
      </c>
      <c r="F370" s="320" t="s">
        <v>286</v>
      </c>
      <c r="G370" s="320" t="s">
        <v>286</v>
      </c>
      <c r="H370" s="320" t="s">
        <v>286</v>
      </c>
      <c r="I370" s="320" t="s">
        <v>286</v>
      </c>
      <c r="J370" s="320" t="s">
        <v>286</v>
      </c>
      <c r="K370" s="320" t="s">
        <v>286</v>
      </c>
      <c r="L370" s="320" t="s">
        <v>286</v>
      </c>
      <c r="M370" s="320" t="s">
        <v>286</v>
      </c>
      <c r="N370" s="320" t="s">
        <v>286</v>
      </c>
      <c r="O370" s="320" t="s">
        <v>286</v>
      </c>
      <c r="P370" s="320" t="s">
        <v>286</v>
      </c>
      <c r="Q370" s="320" t="s">
        <v>286</v>
      </c>
      <c r="R370" s="320" t="s">
        <v>286</v>
      </c>
      <c r="S370" s="320" t="s">
        <v>286</v>
      </c>
      <c r="T370" s="320" t="s">
        <v>286</v>
      </c>
      <c r="U370" s="320" t="s">
        <v>286</v>
      </c>
    </row>
    <row r="371" spans="1:21" ht="31.5" x14ac:dyDescent="0.25">
      <c r="A371" s="307" t="s">
        <v>726</v>
      </c>
      <c r="B371" s="285" t="s">
        <v>736</v>
      </c>
      <c r="C371" s="306" t="s">
        <v>749</v>
      </c>
      <c r="D371" s="320" t="s">
        <v>286</v>
      </c>
      <c r="E371" s="320" t="s">
        <v>286</v>
      </c>
      <c r="F371" s="320" t="s">
        <v>286</v>
      </c>
      <c r="G371" s="320" t="s">
        <v>286</v>
      </c>
      <c r="H371" s="320" t="s">
        <v>286</v>
      </c>
      <c r="I371" s="320" t="s">
        <v>286</v>
      </c>
      <c r="J371" s="320" t="s">
        <v>286</v>
      </c>
      <c r="K371" s="320" t="s">
        <v>286</v>
      </c>
      <c r="L371" s="320" t="s">
        <v>286</v>
      </c>
      <c r="M371" s="320" t="s">
        <v>286</v>
      </c>
      <c r="N371" s="320" t="s">
        <v>286</v>
      </c>
      <c r="O371" s="320" t="s">
        <v>286</v>
      </c>
      <c r="P371" s="320" t="s">
        <v>286</v>
      </c>
      <c r="Q371" s="320" t="s">
        <v>286</v>
      </c>
      <c r="R371" s="320" t="s">
        <v>286</v>
      </c>
      <c r="S371" s="320" t="s">
        <v>286</v>
      </c>
      <c r="T371" s="320" t="s">
        <v>286</v>
      </c>
      <c r="U371" s="320" t="s">
        <v>286</v>
      </c>
    </row>
    <row r="372" spans="1:21" x14ac:dyDescent="0.25">
      <c r="A372" s="307" t="s">
        <v>727</v>
      </c>
      <c r="B372" s="141" t="s">
        <v>630</v>
      </c>
      <c r="C372" s="306" t="s">
        <v>749</v>
      </c>
      <c r="D372" s="320" t="s">
        <v>286</v>
      </c>
      <c r="E372" s="320" t="s">
        <v>286</v>
      </c>
      <c r="F372" s="320" t="s">
        <v>286</v>
      </c>
      <c r="G372" s="320" t="s">
        <v>286</v>
      </c>
      <c r="H372" s="320" t="s">
        <v>286</v>
      </c>
      <c r="I372" s="320" t="s">
        <v>286</v>
      </c>
      <c r="J372" s="320" t="s">
        <v>286</v>
      </c>
      <c r="K372" s="320" t="s">
        <v>286</v>
      </c>
      <c r="L372" s="320" t="s">
        <v>286</v>
      </c>
      <c r="M372" s="320" t="s">
        <v>286</v>
      </c>
      <c r="N372" s="320" t="s">
        <v>286</v>
      </c>
      <c r="O372" s="320" t="s">
        <v>286</v>
      </c>
      <c r="P372" s="320" t="s">
        <v>286</v>
      </c>
      <c r="Q372" s="320" t="s">
        <v>286</v>
      </c>
      <c r="R372" s="320" t="s">
        <v>286</v>
      </c>
      <c r="S372" s="320" t="s">
        <v>286</v>
      </c>
      <c r="T372" s="320" t="s">
        <v>286</v>
      </c>
      <c r="U372" s="320" t="s">
        <v>286</v>
      </c>
    </row>
    <row r="373" spans="1:21" x14ac:dyDescent="0.25">
      <c r="A373" s="307" t="s">
        <v>728</v>
      </c>
      <c r="B373" s="141" t="s">
        <v>631</v>
      </c>
      <c r="C373" s="306" t="s">
        <v>749</v>
      </c>
      <c r="D373" s="320" t="s">
        <v>286</v>
      </c>
      <c r="E373" s="320" t="s">
        <v>286</v>
      </c>
      <c r="F373" s="320" t="s">
        <v>286</v>
      </c>
      <c r="G373" s="320" t="s">
        <v>286</v>
      </c>
      <c r="H373" s="320" t="s">
        <v>286</v>
      </c>
      <c r="I373" s="320" t="s">
        <v>286</v>
      </c>
      <c r="J373" s="320" t="s">
        <v>286</v>
      </c>
      <c r="K373" s="320" t="s">
        <v>286</v>
      </c>
      <c r="L373" s="320" t="s">
        <v>286</v>
      </c>
      <c r="M373" s="320" t="s">
        <v>286</v>
      </c>
      <c r="N373" s="320" t="s">
        <v>286</v>
      </c>
      <c r="O373" s="320" t="s">
        <v>286</v>
      </c>
      <c r="P373" s="320" t="s">
        <v>286</v>
      </c>
      <c r="Q373" s="320" t="s">
        <v>286</v>
      </c>
      <c r="R373" s="320" t="s">
        <v>286</v>
      </c>
      <c r="S373" s="320" t="s">
        <v>286</v>
      </c>
      <c r="T373" s="320" t="s">
        <v>286</v>
      </c>
      <c r="U373" s="320" t="s">
        <v>286</v>
      </c>
    </row>
    <row r="374" spans="1:21" x14ac:dyDescent="0.25">
      <c r="A374" s="307" t="s">
        <v>729</v>
      </c>
      <c r="B374" s="298" t="s">
        <v>879</v>
      </c>
      <c r="C374" s="306" t="s">
        <v>1145</v>
      </c>
      <c r="D374" s="326">
        <v>252.30250000000001</v>
      </c>
      <c r="E374" s="325">
        <v>243.1249</v>
      </c>
      <c r="F374" s="325">
        <v>299.56</v>
      </c>
      <c r="G374" s="325">
        <v>229.46780000000001</v>
      </c>
      <c r="H374" s="325">
        <v>248</v>
      </c>
      <c r="I374" s="327">
        <v>299.56</v>
      </c>
      <c r="J374" s="328">
        <f>I374</f>
        <v>299.56</v>
      </c>
      <c r="K374" s="328"/>
      <c r="L374" s="328">
        <f>J374</f>
        <v>299.56</v>
      </c>
      <c r="M374" s="328"/>
      <c r="N374" s="328">
        <f>L374</f>
        <v>299.56</v>
      </c>
      <c r="O374" s="328"/>
      <c r="P374" s="328">
        <f>N374</f>
        <v>299.56</v>
      </c>
      <c r="Q374" s="328"/>
      <c r="R374" s="328">
        <f>P374</f>
        <v>299.56</v>
      </c>
      <c r="S374" s="328"/>
      <c r="T374" s="293"/>
      <c r="U374" s="293"/>
    </row>
    <row r="375" spans="1:21" x14ac:dyDescent="0.25">
      <c r="A375" s="349" t="s">
        <v>1122</v>
      </c>
      <c r="B375" s="350"/>
      <c r="C375" s="350"/>
      <c r="D375" s="350"/>
      <c r="E375" s="350"/>
      <c r="F375" s="350"/>
      <c r="G375" s="350"/>
      <c r="H375" s="350"/>
      <c r="I375" s="350"/>
      <c r="J375" s="350"/>
      <c r="K375" s="350"/>
      <c r="L375" s="350"/>
      <c r="M375" s="350"/>
      <c r="N375" s="350"/>
      <c r="O375" s="350"/>
      <c r="P375" s="350"/>
      <c r="Q375" s="350"/>
      <c r="R375" s="350"/>
      <c r="S375" s="350"/>
      <c r="T375" s="350"/>
      <c r="U375" s="351"/>
    </row>
    <row r="376" spans="1:21" ht="16.5" customHeight="1" x14ac:dyDescent="0.25">
      <c r="A376" s="349"/>
      <c r="B376" s="350"/>
      <c r="C376" s="350"/>
      <c r="D376" s="350"/>
      <c r="E376" s="350"/>
      <c r="F376" s="350"/>
      <c r="G376" s="350"/>
      <c r="H376" s="350"/>
      <c r="I376" s="350"/>
      <c r="J376" s="350"/>
      <c r="K376" s="350"/>
      <c r="L376" s="350"/>
      <c r="M376" s="350"/>
      <c r="N376" s="350"/>
      <c r="O376" s="350"/>
      <c r="P376" s="350"/>
      <c r="Q376" s="350"/>
      <c r="R376" s="350"/>
      <c r="S376" s="350"/>
      <c r="T376" s="350"/>
      <c r="U376" s="351"/>
    </row>
    <row r="377" spans="1:21" ht="33" customHeight="1" x14ac:dyDescent="0.25">
      <c r="A377" s="341" t="s">
        <v>0</v>
      </c>
      <c r="B377" s="339" t="s">
        <v>1</v>
      </c>
      <c r="C377" s="339" t="s">
        <v>603</v>
      </c>
      <c r="D377" s="305" t="s">
        <v>1165</v>
      </c>
      <c r="E377" s="305" t="s">
        <v>1166</v>
      </c>
      <c r="F377" s="339" t="s">
        <v>1167</v>
      </c>
      <c r="G377" s="339"/>
      <c r="H377" s="340" t="s">
        <v>1168</v>
      </c>
      <c r="I377" s="340"/>
      <c r="J377" s="339" t="s">
        <v>1169</v>
      </c>
      <c r="K377" s="339"/>
      <c r="L377" s="340" t="s">
        <v>1170</v>
      </c>
      <c r="M377" s="340"/>
      <c r="N377" s="340" t="s">
        <v>1171</v>
      </c>
      <c r="O377" s="340"/>
      <c r="P377" s="340" t="s">
        <v>1172</v>
      </c>
      <c r="Q377" s="340"/>
      <c r="R377" s="340" t="s">
        <v>1173</v>
      </c>
      <c r="S377" s="340"/>
      <c r="T377" s="340" t="s">
        <v>519</v>
      </c>
      <c r="U377" s="340"/>
    </row>
    <row r="378" spans="1:21" ht="58.15" customHeight="1" x14ac:dyDescent="0.25">
      <c r="A378" s="341"/>
      <c r="B378" s="339"/>
      <c r="C378" s="339"/>
      <c r="D378" s="292" t="s">
        <v>191</v>
      </c>
      <c r="E378" s="292" t="s">
        <v>191</v>
      </c>
      <c r="F378" s="292" t="s">
        <v>1174</v>
      </c>
      <c r="G378" s="292" t="s">
        <v>191</v>
      </c>
      <c r="H378" s="292" t="s">
        <v>1174</v>
      </c>
      <c r="I378" s="292" t="s">
        <v>604</v>
      </c>
      <c r="J378" s="292" t="s">
        <v>1176</v>
      </c>
      <c r="K378" s="292" t="s">
        <v>604</v>
      </c>
      <c r="L378" s="292" t="s">
        <v>1176</v>
      </c>
      <c r="M378" s="292" t="s">
        <v>604</v>
      </c>
      <c r="N378" s="292" t="s">
        <v>1176</v>
      </c>
      <c r="O378" s="292" t="s">
        <v>604</v>
      </c>
      <c r="P378" s="292" t="s">
        <v>1176</v>
      </c>
      <c r="Q378" s="292" t="s">
        <v>732</v>
      </c>
      <c r="R378" s="292" t="s">
        <v>1176</v>
      </c>
      <c r="S378" s="292" t="s">
        <v>732</v>
      </c>
      <c r="T378" s="292" t="s">
        <v>1079</v>
      </c>
      <c r="U378" s="292" t="s">
        <v>604</v>
      </c>
    </row>
    <row r="379" spans="1:21" s="316" customFormat="1" x14ac:dyDescent="0.25">
      <c r="A379" s="312">
        <v>1</v>
      </c>
      <c r="B379" s="313">
        <v>2</v>
      </c>
      <c r="C379" s="313">
        <v>3</v>
      </c>
      <c r="D379" s="314" t="s">
        <v>52</v>
      </c>
      <c r="E379" s="314" t="s">
        <v>1080</v>
      </c>
      <c r="F379" s="314" t="s">
        <v>1081</v>
      </c>
      <c r="G379" s="314" t="s">
        <v>1082</v>
      </c>
      <c r="H379" s="314" t="s">
        <v>1083</v>
      </c>
      <c r="I379" s="314" t="s">
        <v>1084</v>
      </c>
      <c r="J379" s="314" t="s">
        <v>1085</v>
      </c>
      <c r="K379" s="314" t="s">
        <v>1086</v>
      </c>
      <c r="L379" s="314" t="s">
        <v>1087</v>
      </c>
      <c r="M379" s="314" t="s">
        <v>1088</v>
      </c>
      <c r="N379" s="317" t="s">
        <v>1087</v>
      </c>
      <c r="O379" s="317" t="s">
        <v>1088</v>
      </c>
      <c r="P379" s="317" t="s">
        <v>1087</v>
      </c>
      <c r="Q379" s="317" t="s">
        <v>1088</v>
      </c>
      <c r="R379" s="317" t="s">
        <v>1087</v>
      </c>
      <c r="S379" s="317" t="s">
        <v>1088</v>
      </c>
      <c r="T379" s="312" t="s">
        <v>1089</v>
      </c>
      <c r="U379" s="313">
        <v>6</v>
      </c>
    </row>
    <row r="380" spans="1:21" ht="30.75" customHeight="1" x14ac:dyDescent="0.25">
      <c r="A380" s="348" t="s">
        <v>1155</v>
      </c>
      <c r="B380" s="348"/>
      <c r="C380" s="306" t="s">
        <v>749</v>
      </c>
      <c r="D380" s="318">
        <f>D381</f>
        <v>52.496175703000006</v>
      </c>
      <c r="E380" s="318">
        <f t="shared" ref="E380:S380" si="140">E381</f>
        <v>47.145583305333332</v>
      </c>
      <c r="F380" s="318">
        <f t="shared" si="140"/>
        <v>46.08023</v>
      </c>
      <c r="G380" s="318">
        <f t="shared" si="140"/>
        <v>69.391502416000009</v>
      </c>
      <c r="H380" s="318">
        <f t="shared" si="140"/>
        <v>35.739084000000005</v>
      </c>
      <c r="I380" s="318">
        <f t="shared" si="140"/>
        <v>52.150739999999999</v>
      </c>
      <c r="J380" s="318">
        <f t="shared" si="140"/>
        <v>72.49468920000001</v>
      </c>
      <c r="K380" s="318">
        <f t="shared" si="140"/>
        <v>0</v>
      </c>
      <c r="L380" s="318">
        <f t="shared" si="140"/>
        <v>69.605247599999998</v>
      </c>
      <c r="M380" s="318">
        <f t="shared" si="140"/>
        <v>0</v>
      </c>
      <c r="N380" s="318">
        <f t="shared" si="140"/>
        <v>69.605247540000008</v>
      </c>
      <c r="O380" s="318">
        <f t="shared" si="140"/>
        <v>0</v>
      </c>
      <c r="P380" s="318">
        <f t="shared" si="140"/>
        <v>69.605254799999997</v>
      </c>
      <c r="Q380" s="318">
        <f t="shared" si="140"/>
        <v>0</v>
      </c>
      <c r="R380" s="318">
        <f t="shared" si="140"/>
        <v>69.605250000000012</v>
      </c>
      <c r="S380" s="318">
        <f t="shared" si="140"/>
        <v>0</v>
      </c>
      <c r="T380" s="318">
        <f t="shared" ref="T380:T382" si="141">H380+J380+L380+N380+P380+R380</f>
        <v>386.65477314000003</v>
      </c>
      <c r="U380" s="318">
        <f t="shared" ref="U380:U383" si="142">I380+J380+L380+N380+P380+R380</f>
        <v>403.06642914000003</v>
      </c>
    </row>
    <row r="381" spans="1:21" x14ac:dyDescent="0.25">
      <c r="A381" s="307" t="s">
        <v>16</v>
      </c>
      <c r="B381" s="153" t="s">
        <v>1041</v>
      </c>
      <c r="C381" s="306" t="s">
        <v>749</v>
      </c>
      <c r="D381" s="318">
        <f>D382+D406+D434+D435</f>
        <v>52.496175703000006</v>
      </c>
      <c r="E381" s="318">
        <f t="shared" ref="E381:S381" si="143">E382+E406+E434+E435</f>
        <v>47.145583305333332</v>
      </c>
      <c r="F381" s="318">
        <f t="shared" si="143"/>
        <v>46.08023</v>
      </c>
      <c r="G381" s="318">
        <f t="shared" si="143"/>
        <v>69.391502416000009</v>
      </c>
      <c r="H381" s="318">
        <f t="shared" si="143"/>
        <v>35.739084000000005</v>
      </c>
      <c r="I381" s="318">
        <f t="shared" si="143"/>
        <v>52.150739999999999</v>
      </c>
      <c r="J381" s="318">
        <f t="shared" si="143"/>
        <v>72.49468920000001</v>
      </c>
      <c r="K381" s="318">
        <f t="shared" si="143"/>
        <v>0</v>
      </c>
      <c r="L381" s="318">
        <f t="shared" si="143"/>
        <v>69.605247599999998</v>
      </c>
      <c r="M381" s="318">
        <f t="shared" si="143"/>
        <v>0</v>
      </c>
      <c r="N381" s="318">
        <f t="shared" si="143"/>
        <v>69.605247540000008</v>
      </c>
      <c r="O381" s="318">
        <f t="shared" si="143"/>
        <v>0</v>
      </c>
      <c r="P381" s="318">
        <f t="shared" si="143"/>
        <v>69.605254799999997</v>
      </c>
      <c r="Q381" s="318">
        <f t="shared" si="143"/>
        <v>0</v>
      </c>
      <c r="R381" s="318">
        <f t="shared" si="143"/>
        <v>69.605250000000012</v>
      </c>
      <c r="S381" s="318">
        <f t="shared" si="143"/>
        <v>0</v>
      </c>
      <c r="T381" s="318">
        <f t="shared" si="141"/>
        <v>386.65477314000003</v>
      </c>
      <c r="U381" s="318">
        <f t="shared" si="142"/>
        <v>403.06642914000003</v>
      </c>
    </row>
    <row r="382" spans="1:21" x14ac:dyDescent="0.25">
      <c r="A382" s="307" t="s">
        <v>17</v>
      </c>
      <c r="B382" s="285" t="s">
        <v>198</v>
      </c>
      <c r="C382" s="306" t="s">
        <v>749</v>
      </c>
      <c r="D382" s="318">
        <f>D383</f>
        <v>10.922667458333333</v>
      </c>
      <c r="E382" s="318">
        <f t="shared" ref="E382:S382" si="144">E383</f>
        <v>14.428618476666667</v>
      </c>
      <c r="F382" s="318">
        <f t="shared" si="144"/>
        <v>1.7851999999999999</v>
      </c>
      <c r="G382" s="318">
        <f t="shared" si="144"/>
        <v>19.414896603333332</v>
      </c>
      <c r="H382" s="318">
        <f t="shared" si="144"/>
        <v>0</v>
      </c>
      <c r="I382" s="318">
        <f t="shared" si="144"/>
        <v>0</v>
      </c>
      <c r="J382" s="318">
        <f t="shared" si="144"/>
        <v>23.893143999999999</v>
      </c>
      <c r="K382" s="318">
        <f t="shared" si="144"/>
        <v>0</v>
      </c>
      <c r="L382" s="318">
        <f t="shared" si="144"/>
        <v>22.125112999999999</v>
      </c>
      <c r="M382" s="318">
        <f t="shared" si="144"/>
        <v>0</v>
      </c>
      <c r="N382" s="318">
        <f t="shared" si="144"/>
        <v>22.125109949999999</v>
      </c>
      <c r="O382" s="318">
        <f t="shared" si="144"/>
        <v>0</v>
      </c>
      <c r="P382" s="318">
        <f t="shared" si="144"/>
        <v>22.125119000000002</v>
      </c>
      <c r="Q382" s="318">
        <f t="shared" si="144"/>
        <v>0</v>
      </c>
      <c r="R382" s="318">
        <f t="shared" si="144"/>
        <v>22.125115000000001</v>
      </c>
      <c r="S382" s="318">
        <f t="shared" si="144"/>
        <v>0</v>
      </c>
      <c r="T382" s="318">
        <f t="shared" si="141"/>
        <v>112.39360095000001</v>
      </c>
      <c r="U382" s="318">
        <f t="shared" si="142"/>
        <v>112.39360095000001</v>
      </c>
    </row>
    <row r="383" spans="1:21" ht="31.5" x14ac:dyDescent="0.25">
      <c r="A383" s="307" t="s">
        <v>199</v>
      </c>
      <c r="B383" s="141" t="s">
        <v>959</v>
      </c>
      <c r="C383" s="306" t="s">
        <v>749</v>
      </c>
      <c r="D383" s="318">
        <f t="shared" ref="D383:E383" si="145">D389+D391</f>
        <v>10.922667458333333</v>
      </c>
      <c r="E383" s="318">
        <f t="shared" si="145"/>
        <v>14.428618476666667</v>
      </c>
      <c r="F383" s="318">
        <f>F389+F391</f>
        <v>1.7851999999999999</v>
      </c>
      <c r="G383" s="318">
        <f>G389+G391</f>
        <v>19.414896603333332</v>
      </c>
      <c r="H383" s="318">
        <f t="shared" ref="H383:S383" si="146">H389+H391</f>
        <v>0</v>
      </c>
      <c r="I383" s="318">
        <f t="shared" si="146"/>
        <v>0</v>
      </c>
      <c r="J383" s="318">
        <f t="shared" si="146"/>
        <v>23.893143999999999</v>
      </c>
      <c r="K383" s="318">
        <f t="shared" si="146"/>
        <v>0</v>
      </c>
      <c r="L383" s="318">
        <f t="shared" si="146"/>
        <v>22.125112999999999</v>
      </c>
      <c r="M383" s="318">
        <f t="shared" si="146"/>
        <v>0</v>
      </c>
      <c r="N383" s="318">
        <f t="shared" si="146"/>
        <v>22.125109949999999</v>
      </c>
      <c r="O383" s="318">
        <f t="shared" si="146"/>
        <v>0</v>
      </c>
      <c r="P383" s="318">
        <f t="shared" si="146"/>
        <v>22.125119000000002</v>
      </c>
      <c r="Q383" s="318">
        <f t="shared" si="146"/>
        <v>0</v>
      </c>
      <c r="R383" s="318">
        <f t="shared" si="146"/>
        <v>22.125115000000001</v>
      </c>
      <c r="S383" s="318">
        <f t="shared" si="146"/>
        <v>0</v>
      </c>
      <c r="T383" s="318">
        <f>H383+J383+L383+N383+P383+R383</f>
        <v>112.39360095000001</v>
      </c>
      <c r="U383" s="318">
        <f t="shared" si="142"/>
        <v>112.39360095000001</v>
      </c>
    </row>
    <row r="384" spans="1:21" x14ac:dyDescent="0.25">
      <c r="A384" s="307" t="s">
        <v>591</v>
      </c>
      <c r="B384" s="286" t="s">
        <v>881</v>
      </c>
      <c r="C384" s="306" t="s">
        <v>749</v>
      </c>
      <c r="D384" s="320" t="s">
        <v>286</v>
      </c>
      <c r="E384" s="320" t="s">
        <v>286</v>
      </c>
      <c r="F384" s="320" t="s">
        <v>286</v>
      </c>
      <c r="G384" s="320" t="s">
        <v>286</v>
      </c>
      <c r="H384" s="320" t="s">
        <v>286</v>
      </c>
      <c r="I384" s="320" t="s">
        <v>286</v>
      </c>
      <c r="J384" s="320" t="s">
        <v>286</v>
      </c>
      <c r="K384" s="320" t="s">
        <v>286</v>
      </c>
      <c r="L384" s="320" t="s">
        <v>286</v>
      </c>
      <c r="M384" s="320" t="s">
        <v>286</v>
      </c>
      <c r="N384" s="320" t="s">
        <v>286</v>
      </c>
      <c r="O384" s="320" t="s">
        <v>286</v>
      </c>
      <c r="P384" s="320" t="s">
        <v>286</v>
      </c>
      <c r="Q384" s="320" t="s">
        <v>286</v>
      </c>
      <c r="R384" s="320" t="s">
        <v>286</v>
      </c>
      <c r="S384" s="320" t="s">
        <v>286</v>
      </c>
      <c r="T384" s="320" t="s">
        <v>286</v>
      </c>
      <c r="U384" s="320" t="s">
        <v>286</v>
      </c>
    </row>
    <row r="385" spans="1:21" ht="31.5" x14ac:dyDescent="0.25">
      <c r="A385" s="307" t="s">
        <v>916</v>
      </c>
      <c r="B385" s="287" t="s">
        <v>898</v>
      </c>
      <c r="C385" s="306" t="s">
        <v>749</v>
      </c>
      <c r="D385" s="320" t="s">
        <v>286</v>
      </c>
      <c r="E385" s="320" t="s">
        <v>286</v>
      </c>
      <c r="F385" s="320" t="s">
        <v>286</v>
      </c>
      <c r="G385" s="320" t="s">
        <v>286</v>
      </c>
      <c r="H385" s="320" t="s">
        <v>286</v>
      </c>
      <c r="I385" s="320" t="s">
        <v>286</v>
      </c>
      <c r="J385" s="320" t="s">
        <v>286</v>
      </c>
      <c r="K385" s="320" t="s">
        <v>286</v>
      </c>
      <c r="L385" s="320" t="s">
        <v>286</v>
      </c>
      <c r="M385" s="320" t="s">
        <v>286</v>
      </c>
      <c r="N385" s="320" t="s">
        <v>286</v>
      </c>
      <c r="O385" s="320" t="s">
        <v>286</v>
      </c>
      <c r="P385" s="320" t="s">
        <v>286</v>
      </c>
      <c r="Q385" s="320" t="s">
        <v>286</v>
      </c>
      <c r="R385" s="320" t="s">
        <v>286</v>
      </c>
      <c r="S385" s="320" t="s">
        <v>286</v>
      </c>
      <c r="T385" s="320" t="s">
        <v>286</v>
      </c>
      <c r="U385" s="320" t="s">
        <v>286</v>
      </c>
    </row>
    <row r="386" spans="1:21" ht="31.5" x14ac:dyDescent="0.25">
      <c r="A386" s="307" t="s">
        <v>917</v>
      </c>
      <c r="B386" s="287" t="s">
        <v>899</v>
      </c>
      <c r="C386" s="306" t="s">
        <v>749</v>
      </c>
      <c r="D386" s="320" t="s">
        <v>286</v>
      </c>
      <c r="E386" s="320" t="s">
        <v>286</v>
      </c>
      <c r="F386" s="320" t="s">
        <v>286</v>
      </c>
      <c r="G386" s="320" t="s">
        <v>286</v>
      </c>
      <c r="H386" s="320" t="s">
        <v>286</v>
      </c>
      <c r="I386" s="320" t="s">
        <v>286</v>
      </c>
      <c r="J386" s="320" t="s">
        <v>286</v>
      </c>
      <c r="K386" s="320" t="s">
        <v>286</v>
      </c>
      <c r="L386" s="320" t="s">
        <v>286</v>
      </c>
      <c r="M386" s="320" t="s">
        <v>286</v>
      </c>
      <c r="N386" s="320" t="s">
        <v>286</v>
      </c>
      <c r="O386" s="320" t="s">
        <v>286</v>
      </c>
      <c r="P386" s="320" t="s">
        <v>286</v>
      </c>
      <c r="Q386" s="320" t="s">
        <v>286</v>
      </c>
      <c r="R386" s="320" t="s">
        <v>286</v>
      </c>
      <c r="S386" s="320" t="s">
        <v>286</v>
      </c>
      <c r="T386" s="320" t="s">
        <v>286</v>
      </c>
      <c r="U386" s="320" t="s">
        <v>286</v>
      </c>
    </row>
    <row r="387" spans="1:21" ht="31.5" x14ac:dyDescent="0.25">
      <c r="A387" s="307" t="s">
        <v>960</v>
      </c>
      <c r="B387" s="287" t="s">
        <v>884</v>
      </c>
      <c r="C387" s="306" t="s">
        <v>749</v>
      </c>
      <c r="D387" s="320" t="s">
        <v>286</v>
      </c>
      <c r="E387" s="320" t="s">
        <v>286</v>
      </c>
      <c r="F387" s="320" t="s">
        <v>286</v>
      </c>
      <c r="G387" s="320" t="s">
        <v>286</v>
      </c>
      <c r="H387" s="320" t="s">
        <v>286</v>
      </c>
      <c r="I387" s="320" t="s">
        <v>286</v>
      </c>
      <c r="J387" s="320" t="s">
        <v>286</v>
      </c>
      <c r="K387" s="320" t="s">
        <v>286</v>
      </c>
      <c r="L387" s="320" t="s">
        <v>286</v>
      </c>
      <c r="M387" s="320" t="s">
        <v>286</v>
      </c>
      <c r="N387" s="320" t="s">
        <v>286</v>
      </c>
      <c r="O387" s="320" t="s">
        <v>286</v>
      </c>
      <c r="P387" s="320" t="s">
        <v>286</v>
      </c>
      <c r="Q387" s="320" t="s">
        <v>286</v>
      </c>
      <c r="R387" s="320" t="s">
        <v>286</v>
      </c>
      <c r="S387" s="320" t="s">
        <v>286</v>
      </c>
      <c r="T387" s="320" t="s">
        <v>286</v>
      </c>
      <c r="U387" s="320" t="s">
        <v>286</v>
      </c>
    </row>
    <row r="388" spans="1:21" x14ac:dyDescent="0.25">
      <c r="A388" s="307" t="s">
        <v>592</v>
      </c>
      <c r="B388" s="286" t="s">
        <v>1060</v>
      </c>
      <c r="C388" s="306" t="s">
        <v>749</v>
      </c>
      <c r="D388" s="320" t="s">
        <v>286</v>
      </c>
      <c r="E388" s="320" t="s">
        <v>286</v>
      </c>
      <c r="F388" s="320" t="s">
        <v>286</v>
      </c>
      <c r="G388" s="320" t="s">
        <v>286</v>
      </c>
      <c r="H388" s="320" t="s">
        <v>286</v>
      </c>
      <c r="I388" s="320" t="s">
        <v>286</v>
      </c>
      <c r="J388" s="320" t="s">
        <v>286</v>
      </c>
      <c r="K388" s="320" t="s">
        <v>286</v>
      </c>
      <c r="L388" s="320" t="s">
        <v>286</v>
      </c>
      <c r="M388" s="320" t="s">
        <v>286</v>
      </c>
      <c r="N388" s="320" t="s">
        <v>286</v>
      </c>
      <c r="O388" s="320" t="s">
        <v>286</v>
      </c>
      <c r="P388" s="320" t="s">
        <v>286</v>
      </c>
      <c r="Q388" s="320" t="s">
        <v>286</v>
      </c>
      <c r="R388" s="320" t="s">
        <v>286</v>
      </c>
      <c r="S388" s="320" t="s">
        <v>286</v>
      </c>
      <c r="T388" s="320" t="s">
        <v>286</v>
      </c>
      <c r="U388" s="320" t="s">
        <v>286</v>
      </c>
    </row>
    <row r="389" spans="1:21" x14ac:dyDescent="0.25">
      <c r="A389" s="307" t="s">
        <v>593</v>
      </c>
      <c r="B389" s="286" t="s">
        <v>882</v>
      </c>
      <c r="C389" s="306" t="s">
        <v>749</v>
      </c>
      <c r="D389" s="318">
        <v>0</v>
      </c>
      <c r="E389" s="318">
        <v>0</v>
      </c>
      <c r="F389" s="318">
        <v>0</v>
      </c>
      <c r="G389" s="318">
        <v>0</v>
      </c>
      <c r="H389" s="318">
        <v>0</v>
      </c>
      <c r="I389" s="318">
        <v>0</v>
      </c>
      <c r="J389" s="318">
        <v>23.893143999999999</v>
      </c>
      <c r="K389" s="318">
        <v>0</v>
      </c>
      <c r="L389" s="318">
        <v>22.125112999999999</v>
      </c>
      <c r="M389" s="318">
        <v>0</v>
      </c>
      <c r="N389" s="318">
        <v>22.125109949999999</v>
      </c>
      <c r="O389" s="318">
        <v>0</v>
      </c>
      <c r="P389" s="318">
        <v>22.125119000000002</v>
      </c>
      <c r="Q389" s="318">
        <v>0</v>
      </c>
      <c r="R389" s="318">
        <v>22.125115000000001</v>
      </c>
      <c r="S389" s="318">
        <v>0</v>
      </c>
      <c r="T389" s="318">
        <f t="shared" ref="T389:T391" si="147">H389+J389+L389+N389+P389+R389</f>
        <v>112.39360095000001</v>
      </c>
      <c r="U389" s="318">
        <f t="shared" ref="U389" si="148">I389+J389+L389+N389+P389+R389</f>
        <v>112.39360095000001</v>
      </c>
    </row>
    <row r="390" spans="1:21" x14ac:dyDescent="0.25">
      <c r="A390" s="307" t="s">
        <v>594</v>
      </c>
      <c r="B390" s="286" t="s">
        <v>1052</v>
      </c>
      <c r="C390" s="306" t="s">
        <v>749</v>
      </c>
      <c r="D390" s="320" t="s">
        <v>286</v>
      </c>
      <c r="E390" s="320" t="s">
        <v>286</v>
      </c>
      <c r="F390" s="320" t="s">
        <v>286</v>
      </c>
      <c r="G390" s="320" t="s">
        <v>286</v>
      </c>
      <c r="H390" s="320" t="s">
        <v>286</v>
      </c>
      <c r="I390" s="320" t="s">
        <v>286</v>
      </c>
      <c r="J390" s="320" t="s">
        <v>286</v>
      </c>
      <c r="K390" s="320" t="s">
        <v>286</v>
      </c>
      <c r="L390" s="320" t="s">
        <v>286</v>
      </c>
      <c r="M390" s="320" t="s">
        <v>286</v>
      </c>
      <c r="N390" s="320" t="s">
        <v>286</v>
      </c>
      <c r="O390" s="320" t="s">
        <v>286</v>
      </c>
      <c r="P390" s="320" t="s">
        <v>286</v>
      </c>
      <c r="Q390" s="320" t="s">
        <v>286</v>
      </c>
      <c r="R390" s="320" t="s">
        <v>286</v>
      </c>
      <c r="S390" s="320" t="s">
        <v>286</v>
      </c>
      <c r="T390" s="320" t="s">
        <v>286</v>
      </c>
      <c r="U390" s="320" t="s">
        <v>286</v>
      </c>
    </row>
    <row r="391" spans="1:21" x14ac:dyDescent="0.25">
      <c r="A391" s="307" t="s">
        <v>595</v>
      </c>
      <c r="B391" s="286" t="s">
        <v>204</v>
      </c>
      <c r="C391" s="306" t="s">
        <v>749</v>
      </c>
      <c r="D391" s="318">
        <f>D394</f>
        <v>10.922667458333333</v>
      </c>
      <c r="E391" s="318">
        <f t="shared" ref="E391:S391" si="149">E394</f>
        <v>14.428618476666667</v>
      </c>
      <c r="F391" s="318">
        <f t="shared" si="149"/>
        <v>1.7851999999999999</v>
      </c>
      <c r="G391" s="318">
        <f t="shared" si="149"/>
        <v>19.414896603333332</v>
      </c>
      <c r="H391" s="318">
        <f t="shared" si="149"/>
        <v>0</v>
      </c>
      <c r="I391" s="318">
        <f t="shared" si="149"/>
        <v>0</v>
      </c>
      <c r="J391" s="318">
        <f t="shared" si="149"/>
        <v>0</v>
      </c>
      <c r="K391" s="318">
        <f t="shared" si="149"/>
        <v>0</v>
      </c>
      <c r="L391" s="318">
        <f t="shared" si="149"/>
        <v>0</v>
      </c>
      <c r="M391" s="318">
        <f t="shared" si="149"/>
        <v>0</v>
      </c>
      <c r="N391" s="318">
        <f t="shared" si="149"/>
        <v>0</v>
      </c>
      <c r="O391" s="318">
        <f t="shared" si="149"/>
        <v>0</v>
      </c>
      <c r="P391" s="318">
        <f t="shared" si="149"/>
        <v>0</v>
      </c>
      <c r="Q391" s="318">
        <f t="shared" si="149"/>
        <v>0</v>
      </c>
      <c r="R391" s="318">
        <f t="shared" si="149"/>
        <v>0</v>
      </c>
      <c r="S391" s="318">
        <f t="shared" si="149"/>
        <v>0</v>
      </c>
      <c r="T391" s="318">
        <f t="shared" si="147"/>
        <v>0</v>
      </c>
      <c r="U391" s="318">
        <f>I391+J391+L391+N391+P391+R391</f>
        <v>0</v>
      </c>
    </row>
    <row r="392" spans="1:21" ht="31.5" x14ac:dyDescent="0.25">
      <c r="A392" s="307" t="s">
        <v>961</v>
      </c>
      <c r="B392" s="287" t="s">
        <v>958</v>
      </c>
      <c r="C392" s="306" t="s">
        <v>749</v>
      </c>
      <c r="D392" s="320" t="s">
        <v>286</v>
      </c>
      <c r="E392" s="320" t="s">
        <v>286</v>
      </c>
      <c r="F392" s="320" t="s">
        <v>286</v>
      </c>
      <c r="G392" s="320" t="s">
        <v>286</v>
      </c>
      <c r="H392" s="320" t="s">
        <v>286</v>
      </c>
      <c r="I392" s="320" t="s">
        <v>286</v>
      </c>
      <c r="J392" s="320" t="s">
        <v>286</v>
      </c>
      <c r="K392" s="320" t="s">
        <v>286</v>
      </c>
      <c r="L392" s="320" t="s">
        <v>286</v>
      </c>
      <c r="M392" s="320" t="s">
        <v>286</v>
      </c>
      <c r="N392" s="320" t="s">
        <v>286</v>
      </c>
      <c r="O392" s="320" t="s">
        <v>286</v>
      </c>
      <c r="P392" s="320" t="s">
        <v>286</v>
      </c>
      <c r="Q392" s="320" t="s">
        <v>286</v>
      </c>
      <c r="R392" s="320" t="s">
        <v>286</v>
      </c>
      <c r="S392" s="320" t="s">
        <v>286</v>
      </c>
      <c r="T392" s="320" t="s">
        <v>286</v>
      </c>
      <c r="U392" s="320" t="s">
        <v>286</v>
      </c>
    </row>
    <row r="393" spans="1:21" x14ac:dyDescent="0.25">
      <c r="A393" s="307" t="s">
        <v>962</v>
      </c>
      <c r="B393" s="287" t="s">
        <v>1004</v>
      </c>
      <c r="C393" s="306" t="s">
        <v>749</v>
      </c>
      <c r="D393" s="320" t="s">
        <v>286</v>
      </c>
      <c r="E393" s="320" t="s">
        <v>286</v>
      </c>
      <c r="F393" s="320" t="s">
        <v>286</v>
      </c>
      <c r="G393" s="320" t="s">
        <v>286</v>
      </c>
      <c r="H393" s="320" t="s">
        <v>286</v>
      </c>
      <c r="I393" s="320" t="s">
        <v>286</v>
      </c>
      <c r="J393" s="320" t="s">
        <v>286</v>
      </c>
      <c r="K393" s="320" t="s">
        <v>286</v>
      </c>
      <c r="L393" s="320" t="s">
        <v>286</v>
      </c>
      <c r="M393" s="320" t="s">
        <v>286</v>
      </c>
      <c r="N393" s="320" t="s">
        <v>286</v>
      </c>
      <c r="O393" s="320" t="s">
        <v>286</v>
      </c>
      <c r="P393" s="320" t="s">
        <v>286</v>
      </c>
      <c r="Q393" s="320" t="s">
        <v>286</v>
      </c>
      <c r="R393" s="320" t="s">
        <v>286</v>
      </c>
      <c r="S393" s="320" t="s">
        <v>286</v>
      </c>
      <c r="T393" s="320" t="s">
        <v>286</v>
      </c>
      <c r="U393" s="320" t="s">
        <v>286</v>
      </c>
    </row>
    <row r="394" spans="1:21" x14ac:dyDescent="0.25">
      <c r="A394" s="307" t="s">
        <v>963</v>
      </c>
      <c r="B394" s="287" t="s">
        <v>730</v>
      </c>
      <c r="C394" s="306" t="s">
        <v>749</v>
      </c>
      <c r="D394" s="318">
        <v>10.922667458333333</v>
      </c>
      <c r="E394" s="318">
        <v>14.428618476666667</v>
      </c>
      <c r="F394" s="318">
        <v>1.7851999999999999</v>
      </c>
      <c r="G394" s="318">
        <v>19.414896603333332</v>
      </c>
      <c r="H394" s="318">
        <v>0</v>
      </c>
      <c r="I394" s="318">
        <v>0</v>
      </c>
      <c r="J394" s="318">
        <v>0</v>
      </c>
      <c r="K394" s="318">
        <v>0</v>
      </c>
      <c r="L394" s="318">
        <v>0</v>
      </c>
      <c r="M394" s="318">
        <v>0</v>
      </c>
      <c r="N394" s="318">
        <v>0</v>
      </c>
      <c r="O394" s="318">
        <v>0</v>
      </c>
      <c r="P394" s="318">
        <v>0</v>
      </c>
      <c r="Q394" s="318">
        <v>0</v>
      </c>
      <c r="R394" s="318">
        <v>0</v>
      </c>
      <c r="S394" s="318">
        <v>0</v>
      </c>
      <c r="T394" s="318">
        <f>H394+J394+L394+N394+P394+R394</f>
        <v>0</v>
      </c>
      <c r="U394" s="318">
        <f t="shared" ref="U394" si="150">I394+J394+L394+N394+P394+R394</f>
        <v>0</v>
      </c>
    </row>
    <row r="395" spans="1:21" x14ac:dyDescent="0.25">
      <c r="A395" s="307" t="s">
        <v>964</v>
      </c>
      <c r="B395" s="287" t="s">
        <v>1004</v>
      </c>
      <c r="C395" s="306" t="s">
        <v>749</v>
      </c>
      <c r="D395" s="320" t="s">
        <v>286</v>
      </c>
      <c r="E395" s="320" t="s">
        <v>286</v>
      </c>
      <c r="F395" s="320" t="s">
        <v>286</v>
      </c>
      <c r="G395" s="320" t="s">
        <v>286</v>
      </c>
      <c r="H395" s="320" t="s">
        <v>286</v>
      </c>
      <c r="I395" s="320" t="s">
        <v>286</v>
      </c>
      <c r="J395" s="320" t="s">
        <v>286</v>
      </c>
      <c r="K395" s="320" t="s">
        <v>286</v>
      </c>
      <c r="L395" s="320" t="s">
        <v>286</v>
      </c>
      <c r="M395" s="320" t="s">
        <v>286</v>
      </c>
      <c r="N395" s="320" t="s">
        <v>286</v>
      </c>
      <c r="O395" s="320" t="s">
        <v>286</v>
      </c>
      <c r="P395" s="320" t="s">
        <v>286</v>
      </c>
      <c r="Q395" s="320" t="s">
        <v>286</v>
      </c>
      <c r="R395" s="320" t="s">
        <v>286</v>
      </c>
      <c r="S395" s="320" t="s">
        <v>286</v>
      </c>
      <c r="T395" s="320" t="s">
        <v>286</v>
      </c>
      <c r="U395" s="320" t="s">
        <v>286</v>
      </c>
    </row>
    <row r="396" spans="1:21" x14ac:dyDescent="0.25">
      <c r="A396" s="307" t="s">
        <v>596</v>
      </c>
      <c r="B396" s="286" t="s">
        <v>883</v>
      </c>
      <c r="C396" s="306" t="s">
        <v>749</v>
      </c>
      <c r="D396" s="320" t="s">
        <v>286</v>
      </c>
      <c r="E396" s="320" t="s">
        <v>286</v>
      </c>
      <c r="F396" s="320" t="s">
        <v>286</v>
      </c>
      <c r="G396" s="320" t="s">
        <v>286</v>
      </c>
      <c r="H396" s="320" t="s">
        <v>286</v>
      </c>
      <c r="I396" s="320" t="s">
        <v>286</v>
      </c>
      <c r="J396" s="320" t="s">
        <v>286</v>
      </c>
      <c r="K396" s="320" t="s">
        <v>286</v>
      </c>
      <c r="L396" s="320" t="s">
        <v>286</v>
      </c>
      <c r="M396" s="320" t="s">
        <v>286</v>
      </c>
      <c r="N396" s="320" t="s">
        <v>286</v>
      </c>
      <c r="O396" s="320" t="s">
        <v>286</v>
      </c>
      <c r="P396" s="320" t="s">
        <v>286</v>
      </c>
      <c r="Q396" s="320" t="s">
        <v>286</v>
      </c>
      <c r="R396" s="320" t="s">
        <v>286</v>
      </c>
      <c r="S396" s="320" t="s">
        <v>286</v>
      </c>
      <c r="T396" s="320" t="s">
        <v>286</v>
      </c>
      <c r="U396" s="320" t="s">
        <v>286</v>
      </c>
    </row>
    <row r="397" spans="1:21" x14ac:dyDescent="0.25">
      <c r="A397" s="307" t="s">
        <v>616</v>
      </c>
      <c r="B397" s="286" t="s">
        <v>1057</v>
      </c>
      <c r="C397" s="306" t="s">
        <v>749</v>
      </c>
      <c r="D397" s="320" t="s">
        <v>286</v>
      </c>
      <c r="E397" s="320" t="s">
        <v>286</v>
      </c>
      <c r="F397" s="320" t="s">
        <v>286</v>
      </c>
      <c r="G397" s="320" t="s">
        <v>286</v>
      </c>
      <c r="H397" s="320" t="s">
        <v>286</v>
      </c>
      <c r="I397" s="320" t="s">
        <v>286</v>
      </c>
      <c r="J397" s="320" t="s">
        <v>286</v>
      </c>
      <c r="K397" s="320" t="s">
        <v>286</v>
      </c>
      <c r="L397" s="320" t="s">
        <v>286</v>
      </c>
      <c r="M397" s="320" t="s">
        <v>286</v>
      </c>
      <c r="N397" s="320" t="s">
        <v>286</v>
      </c>
      <c r="O397" s="320" t="s">
        <v>286</v>
      </c>
      <c r="P397" s="320" t="s">
        <v>286</v>
      </c>
      <c r="Q397" s="320" t="s">
        <v>286</v>
      </c>
      <c r="R397" s="320" t="s">
        <v>286</v>
      </c>
      <c r="S397" s="320" t="s">
        <v>286</v>
      </c>
      <c r="T397" s="320" t="s">
        <v>286</v>
      </c>
      <c r="U397" s="320" t="s">
        <v>286</v>
      </c>
    </row>
    <row r="398" spans="1:21" ht="31.5" x14ac:dyDescent="0.25">
      <c r="A398" s="307" t="s">
        <v>909</v>
      </c>
      <c r="B398" s="286" t="s">
        <v>1042</v>
      </c>
      <c r="C398" s="306" t="s">
        <v>749</v>
      </c>
      <c r="D398" s="320" t="s">
        <v>286</v>
      </c>
      <c r="E398" s="320" t="s">
        <v>286</v>
      </c>
      <c r="F398" s="320" t="s">
        <v>286</v>
      </c>
      <c r="G398" s="320" t="s">
        <v>286</v>
      </c>
      <c r="H398" s="320" t="s">
        <v>286</v>
      </c>
      <c r="I398" s="320" t="s">
        <v>286</v>
      </c>
      <c r="J398" s="320" t="s">
        <v>286</v>
      </c>
      <c r="K398" s="320" t="s">
        <v>286</v>
      </c>
      <c r="L398" s="320" t="s">
        <v>286</v>
      </c>
      <c r="M398" s="320" t="s">
        <v>286</v>
      </c>
      <c r="N398" s="320" t="s">
        <v>286</v>
      </c>
      <c r="O398" s="320" t="s">
        <v>286</v>
      </c>
      <c r="P398" s="320" t="s">
        <v>286</v>
      </c>
      <c r="Q398" s="320" t="s">
        <v>286</v>
      </c>
      <c r="R398" s="320" t="s">
        <v>286</v>
      </c>
      <c r="S398" s="320" t="s">
        <v>286</v>
      </c>
      <c r="T398" s="320" t="s">
        <v>286</v>
      </c>
      <c r="U398" s="320" t="s">
        <v>286</v>
      </c>
    </row>
    <row r="399" spans="1:21" ht="18" customHeight="1" x14ac:dyDescent="0.25">
      <c r="A399" s="307" t="s">
        <v>965</v>
      </c>
      <c r="B399" s="287" t="s">
        <v>643</v>
      </c>
      <c r="C399" s="306" t="s">
        <v>749</v>
      </c>
      <c r="D399" s="320" t="s">
        <v>286</v>
      </c>
      <c r="E399" s="320" t="s">
        <v>286</v>
      </c>
      <c r="F399" s="320" t="s">
        <v>286</v>
      </c>
      <c r="G399" s="320" t="s">
        <v>286</v>
      </c>
      <c r="H399" s="320" t="s">
        <v>286</v>
      </c>
      <c r="I399" s="320" t="s">
        <v>286</v>
      </c>
      <c r="J399" s="320" t="s">
        <v>286</v>
      </c>
      <c r="K399" s="320" t="s">
        <v>286</v>
      </c>
      <c r="L399" s="320" t="s">
        <v>286</v>
      </c>
      <c r="M399" s="320" t="s">
        <v>286</v>
      </c>
      <c r="N399" s="320" t="s">
        <v>286</v>
      </c>
      <c r="O399" s="320" t="s">
        <v>286</v>
      </c>
      <c r="P399" s="320" t="s">
        <v>286</v>
      </c>
      <c r="Q399" s="320" t="s">
        <v>286</v>
      </c>
      <c r="R399" s="320" t="s">
        <v>286</v>
      </c>
      <c r="S399" s="320" t="s">
        <v>286</v>
      </c>
      <c r="T399" s="320" t="s">
        <v>286</v>
      </c>
      <c r="U399" s="320" t="s">
        <v>286</v>
      </c>
    </row>
    <row r="400" spans="1:21" ht="18" customHeight="1" x14ac:dyDescent="0.25">
      <c r="A400" s="307" t="s">
        <v>966</v>
      </c>
      <c r="B400" s="295" t="s">
        <v>631</v>
      </c>
      <c r="C400" s="306" t="s">
        <v>749</v>
      </c>
      <c r="D400" s="320" t="s">
        <v>286</v>
      </c>
      <c r="E400" s="320" t="s">
        <v>286</v>
      </c>
      <c r="F400" s="320" t="s">
        <v>286</v>
      </c>
      <c r="G400" s="320" t="s">
        <v>286</v>
      </c>
      <c r="H400" s="320" t="s">
        <v>286</v>
      </c>
      <c r="I400" s="320" t="s">
        <v>286</v>
      </c>
      <c r="J400" s="320" t="s">
        <v>286</v>
      </c>
      <c r="K400" s="320" t="s">
        <v>286</v>
      </c>
      <c r="L400" s="320" t="s">
        <v>286</v>
      </c>
      <c r="M400" s="320" t="s">
        <v>286</v>
      </c>
      <c r="N400" s="320" t="s">
        <v>286</v>
      </c>
      <c r="O400" s="320" t="s">
        <v>286</v>
      </c>
      <c r="P400" s="320" t="s">
        <v>286</v>
      </c>
      <c r="Q400" s="320" t="s">
        <v>286</v>
      </c>
      <c r="R400" s="320" t="s">
        <v>286</v>
      </c>
      <c r="S400" s="320" t="s">
        <v>286</v>
      </c>
      <c r="T400" s="320" t="s">
        <v>286</v>
      </c>
      <c r="U400" s="320" t="s">
        <v>286</v>
      </c>
    </row>
    <row r="401" spans="1:21" ht="31.5" x14ac:dyDescent="0.25">
      <c r="A401" s="307" t="s">
        <v>201</v>
      </c>
      <c r="B401" s="141" t="s">
        <v>1001</v>
      </c>
      <c r="C401" s="306" t="s">
        <v>749</v>
      </c>
      <c r="D401" s="320" t="s">
        <v>286</v>
      </c>
      <c r="E401" s="320" t="s">
        <v>286</v>
      </c>
      <c r="F401" s="320" t="s">
        <v>286</v>
      </c>
      <c r="G401" s="320" t="s">
        <v>286</v>
      </c>
      <c r="H401" s="320" t="s">
        <v>286</v>
      </c>
      <c r="I401" s="320" t="s">
        <v>286</v>
      </c>
      <c r="J401" s="320" t="s">
        <v>286</v>
      </c>
      <c r="K401" s="320" t="s">
        <v>286</v>
      </c>
      <c r="L401" s="320" t="s">
        <v>286</v>
      </c>
      <c r="M401" s="320" t="s">
        <v>286</v>
      </c>
      <c r="N401" s="320" t="s">
        <v>286</v>
      </c>
      <c r="O401" s="320" t="s">
        <v>286</v>
      </c>
      <c r="P401" s="320" t="s">
        <v>286</v>
      </c>
      <c r="Q401" s="320" t="s">
        <v>286</v>
      </c>
      <c r="R401" s="320" t="s">
        <v>286</v>
      </c>
      <c r="S401" s="320" t="s">
        <v>286</v>
      </c>
      <c r="T401" s="320" t="s">
        <v>286</v>
      </c>
      <c r="U401" s="320" t="s">
        <v>286</v>
      </c>
    </row>
    <row r="402" spans="1:21" ht="31.5" x14ac:dyDescent="0.25">
      <c r="A402" s="307" t="s">
        <v>967</v>
      </c>
      <c r="B402" s="286" t="s">
        <v>898</v>
      </c>
      <c r="C402" s="306" t="s">
        <v>749</v>
      </c>
      <c r="D402" s="320" t="s">
        <v>286</v>
      </c>
      <c r="E402" s="320" t="s">
        <v>286</v>
      </c>
      <c r="F402" s="320" t="s">
        <v>286</v>
      </c>
      <c r="G402" s="320" t="s">
        <v>286</v>
      </c>
      <c r="H402" s="320" t="s">
        <v>286</v>
      </c>
      <c r="I402" s="320" t="s">
        <v>286</v>
      </c>
      <c r="J402" s="320" t="s">
        <v>286</v>
      </c>
      <c r="K402" s="320" t="s">
        <v>286</v>
      </c>
      <c r="L402" s="320" t="s">
        <v>286</v>
      </c>
      <c r="M402" s="320" t="s">
        <v>286</v>
      </c>
      <c r="N402" s="320" t="s">
        <v>286</v>
      </c>
      <c r="O402" s="320" t="s">
        <v>286</v>
      </c>
      <c r="P402" s="320" t="s">
        <v>286</v>
      </c>
      <c r="Q402" s="320" t="s">
        <v>286</v>
      </c>
      <c r="R402" s="320" t="s">
        <v>286</v>
      </c>
      <c r="S402" s="320" t="s">
        <v>286</v>
      </c>
      <c r="T402" s="320" t="s">
        <v>286</v>
      </c>
      <c r="U402" s="320" t="s">
        <v>286</v>
      </c>
    </row>
    <row r="403" spans="1:21" ht="31.5" x14ac:dyDescent="0.25">
      <c r="A403" s="307" t="s">
        <v>968</v>
      </c>
      <c r="B403" s="286" t="s">
        <v>899</v>
      </c>
      <c r="C403" s="306" t="s">
        <v>749</v>
      </c>
      <c r="D403" s="320" t="s">
        <v>286</v>
      </c>
      <c r="E403" s="320" t="s">
        <v>286</v>
      </c>
      <c r="F403" s="320" t="s">
        <v>286</v>
      </c>
      <c r="G403" s="320" t="s">
        <v>286</v>
      </c>
      <c r="H403" s="320" t="s">
        <v>286</v>
      </c>
      <c r="I403" s="320" t="s">
        <v>286</v>
      </c>
      <c r="J403" s="320" t="s">
        <v>286</v>
      </c>
      <c r="K403" s="320" t="s">
        <v>286</v>
      </c>
      <c r="L403" s="320" t="s">
        <v>286</v>
      </c>
      <c r="M403" s="320" t="s">
        <v>286</v>
      </c>
      <c r="N403" s="320" t="s">
        <v>286</v>
      </c>
      <c r="O403" s="320" t="s">
        <v>286</v>
      </c>
      <c r="P403" s="320" t="s">
        <v>286</v>
      </c>
      <c r="Q403" s="320" t="s">
        <v>286</v>
      </c>
      <c r="R403" s="320" t="s">
        <v>286</v>
      </c>
      <c r="S403" s="320" t="s">
        <v>286</v>
      </c>
      <c r="T403" s="320" t="s">
        <v>286</v>
      </c>
      <c r="U403" s="320" t="s">
        <v>286</v>
      </c>
    </row>
    <row r="404" spans="1:21" ht="31.5" x14ac:dyDescent="0.25">
      <c r="A404" s="307" t="s">
        <v>969</v>
      </c>
      <c r="B404" s="286" t="s">
        <v>884</v>
      </c>
      <c r="C404" s="306" t="s">
        <v>749</v>
      </c>
      <c r="D404" s="320" t="s">
        <v>286</v>
      </c>
      <c r="E404" s="320" t="s">
        <v>286</v>
      </c>
      <c r="F404" s="320" t="s">
        <v>286</v>
      </c>
      <c r="G404" s="320" t="s">
        <v>286</v>
      </c>
      <c r="H404" s="320" t="s">
        <v>286</v>
      </c>
      <c r="I404" s="320" t="s">
        <v>286</v>
      </c>
      <c r="J404" s="320" t="s">
        <v>286</v>
      </c>
      <c r="K404" s="320" t="s">
        <v>286</v>
      </c>
      <c r="L404" s="320" t="s">
        <v>286</v>
      </c>
      <c r="M404" s="320" t="s">
        <v>286</v>
      </c>
      <c r="N404" s="320" t="s">
        <v>286</v>
      </c>
      <c r="O404" s="320" t="s">
        <v>286</v>
      </c>
      <c r="P404" s="320" t="s">
        <v>286</v>
      </c>
      <c r="Q404" s="320" t="s">
        <v>286</v>
      </c>
      <c r="R404" s="320" t="s">
        <v>286</v>
      </c>
      <c r="S404" s="320" t="s">
        <v>286</v>
      </c>
      <c r="T404" s="320" t="s">
        <v>286</v>
      </c>
      <c r="U404" s="320" t="s">
        <v>286</v>
      </c>
    </row>
    <row r="405" spans="1:21" x14ac:dyDescent="0.25">
      <c r="A405" s="307" t="s">
        <v>203</v>
      </c>
      <c r="B405" s="141" t="s">
        <v>498</v>
      </c>
      <c r="C405" s="306" t="s">
        <v>749</v>
      </c>
      <c r="D405" s="320" t="s">
        <v>286</v>
      </c>
      <c r="E405" s="320" t="s">
        <v>286</v>
      </c>
      <c r="F405" s="320" t="s">
        <v>286</v>
      </c>
      <c r="G405" s="320" t="s">
        <v>286</v>
      </c>
      <c r="H405" s="320" t="s">
        <v>286</v>
      </c>
      <c r="I405" s="320" t="s">
        <v>286</v>
      </c>
      <c r="J405" s="320" t="s">
        <v>286</v>
      </c>
      <c r="K405" s="320" t="s">
        <v>286</v>
      </c>
      <c r="L405" s="320" t="s">
        <v>286</v>
      </c>
      <c r="M405" s="320" t="s">
        <v>286</v>
      </c>
      <c r="N405" s="320" t="s">
        <v>286</v>
      </c>
      <c r="O405" s="320" t="s">
        <v>286</v>
      </c>
      <c r="P405" s="320" t="s">
        <v>286</v>
      </c>
      <c r="Q405" s="320" t="s">
        <v>286</v>
      </c>
      <c r="R405" s="320" t="s">
        <v>286</v>
      </c>
      <c r="S405" s="320" t="s">
        <v>286</v>
      </c>
      <c r="T405" s="320" t="s">
        <v>286</v>
      </c>
      <c r="U405" s="320" t="s">
        <v>286</v>
      </c>
    </row>
    <row r="406" spans="1:21" x14ac:dyDescent="0.25">
      <c r="A406" s="307" t="s">
        <v>18</v>
      </c>
      <c r="B406" s="285" t="s">
        <v>1043</v>
      </c>
      <c r="C406" s="306" t="s">
        <v>749</v>
      </c>
      <c r="D406" s="318">
        <f>D407+D420+D421</f>
        <v>19.262627850000001</v>
      </c>
      <c r="E406" s="318">
        <f t="shared" ref="E406:S406" si="151">E407+E420+E421</f>
        <v>19.170000000000002</v>
      </c>
      <c r="F406" s="318">
        <f t="shared" si="151"/>
        <v>19.170000000000002</v>
      </c>
      <c r="G406" s="318">
        <f t="shared" si="151"/>
        <v>21.37861538166667</v>
      </c>
      <c r="H406" s="318">
        <f t="shared" si="151"/>
        <v>19.899574000000001</v>
      </c>
      <c r="I406" s="318">
        <f t="shared" si="151"/>
        <v>29.286490000000001</v>
      </c>
      <c r="J406" s="318">
        <f t="shared" si="151"/>
        <v>35.879260000000002</v>
      </c>
      <c r="K406" s="318">
        <f t="shared" si="151"/>
        <v>0</v>
      </c>
      <c r="L406" s="318">
        <f t="shared" si="151"/>
        <v>35.879260000000002</v>
      </c>
      <c r="M406" s="318">
        <f t="shared" si="151"/>
        <v>0</v>
      </c>
      <c r="N406" s="318">
        <f t="shared" si="151"/>
        <v>35.879263000000002</v>
      </c>
      <c r="O406" s="318">
        <f t="shared" si="151"/>
        <v>0</v>
      </c>
      <c r="P406" s="318">
        <f t="shared" si="151"/>
        <v>35.879260000000002</v>
      </c>
      <c r="Q406" s="318">
        <f t="shared" si="151"/>
        <v>0</v>
      </c>
      <c r="R406" s="318">
        <f t="shared" si="151"/>
        <v>35.879260000000002</v>
      </c>
      <c r="S406" s="318">
        <f t="shared" si="151"/>
        <v>0</v>
      </c>
      <c r="T406" s="318">
        <f t="shared" ref="T406:T407" si="152">H406+J406+L406+N406+P406+R406</f>
        <v>199.29587700000002</v>
      </c>
      <c r="U406" s="318">
        <f t="shared" ref="U406:U407" si="153">I406+J406+L406+N406+P406+R406</f>
        <v>208.682793</v>
      </c>
    </row>
    <row r="407" spans="1:21" x14ac:dyDescent="0.25">
      <c r="A407" s="307" t="s">
        <v>213</v>
      </c>
      <c r="B407" s="141" t="s">
        <v>1044</v>
      </c>
      <c r="C407" s="306" t="s">
        <v>749</v>
      </c>
      <c r="D407" s="318">
        <f>D413</f>
        <v>19.262627850000001</v>
      </c>
      <c r="E407" s="318">
        <f t="shared" ref="E407:S407" si="154">E413</f>
        <v>19.170000000000002</v>
      </c>
      <c r="F407" s="318">
        <f t="shared" si="154"/>
        <v>19.170000000000002</v>
      </c>
      <c r="G407" s="318">
        <f t="shared" si="154"/>
        <v>21.37861538166667</v>
      </c>
      <c r="H407" s="318">
        <f t="shared" si="154"/>
        <v>19.899574000000001</v>
      </c>
      <c r="I407" s="318">
        <f t="shared" si="154"/>
        <v>29.286490000000001</v>
      </c>
      <c r="J407" s="318">
        <f t="shared" si="154"/>
        <v>35.879260000000002</v>
      </c>
      <c r="K407" s="318">
        <f t="shared" si="154"/>
        <v>0</v>
      </c>
      <c r="L407" s="318">
        <f t="shared" si="154"/>
        <v>35.879260000000002</v>
      </c>
      <c r="M407" s="318">
        <f t="shared" si="154"/>
        <v>0</v>
      </c>
      <c r="N407" s="318">
        <f t="shared" si="154"/>
        <v>35.879263000000002</v>
      </c>
      <c r="O407" s="318">
        <f t="shared" si="154"/>
        <v>0</v>
      </c>
      <c r="P407" s="318">
        <f t="shared" si="154"/>
        <v>35.879260000000002</v>
      </c>
      <c r="Q407" s="318">
        <f t="shared" si="154"/>
        <v>0</v>
      </c>
      <c r="R407" s="318">
        <f t="shared" si="154"/>
        <v>35.879260000000002</v>
      </c>
      <c r="S407" s="318">
        <f t="shared" si="154"/>
        <v>0</v>
      </c>
      <c r="T407" s="318">
        <f t="shared" si="152"/>
        <v>199.29587700000002</v>
      </c>
      <c r="U407" s="318">
        <f t="shared" si="153"/>
        <v>208.682793</v>
      </c>
    </row>
    <row r="408" spans="1:21" x14ac:dyDescent="0.25">
      <c r="A408" s="307" t="s">
        <v>597</v>
      </c>
      <c r="B408" s="286" t="s">
        <v>745</v>
      </c>
      <c r="C408" s="306" t="s">
        <v>749</v>
      </c>
      <c r="D408" s="320" t="s">
        <v>286</v>
      </c>
      <c r="E408" s="320" t="s">
        <v>286</v>
      </c>
      <c r="F408" s="320" t="s">
        <v>286</v>
      </c>
      <c r="G408" s="320" t="s">
        <v>286</v>
      </c>
      <c r="H408" s="320" t="s">
        <v>286</v>
      </c>
      <c r="I408" s="320" t="s">
        <v>286</v>
      </c>
      <c r="J408" s="320" t="s">
        <v>286</v>
      </c>
      <c r="K408" s="320" t="s">
        <v>286</v>
      </c>
      <c r="L408" s="320" t="s">
        <v>286</v>
      </c>
      <c r="M408" s="320" t="s">
        <v>286</v>
      </c>
      <c r="N408" s="320" t="s">
        <v>286</v>
      </c>
      <c r="O408" s="320" t="s">
        <v>286</v>
      </c>
      <c r="P408" s="320" t="s">
        <v>286</v>
      </c>
      <c r="Q408" s="320" t="s">
        <v>286</v>
      </c>
      <c r="R408" s="320" t="s">
        <v>286</v>
      </c>
      <c r="S408" s="320" t="s">
        <v>286</v>
      </c>
      <c r="T408" s="320" t="s">
        <v>286</v>
      </c>
      <c r="U408" s="320" t="s">
        <v>286</v>
      </c>
    </row>
    <row r="409" spans="1:21" ht="31.5" x14ac:dyDescent="0.25">
      <c r="A409" s="307" t="s">
        <v>918</v>
      </c>
      <c r="B409" s="286" t="s">
        <v>898</v>
      </c>
      <c r="C409" s="306" t="s">
        <v>749</v>
      </c>
      <c r="D409" s="320" t="s">
        <v>286</v>
      </c>
      <c r="E409" s="320" t="s">
        <v>286</v>
      </c>
      <c r="F409" s="320" t="s">
        <v>286</v>
      </c>
      <c r="G409" s="320" t="s">
        <v>286</v>
      </c>
      <c r="H409" s="320" t="s">
        <v>286</v>
      </c>
      <c r="I409" s="320" t="s">
        <v>286</v>
      </c>
      <c r="J409" s="320" t="s">
        <v>286</v>
      </c>
      <c r="K409" s="320" t="s">
        <v>286</v>
      </c>
      <c r="L409" s="320" t="s">
        <v>286</v>
      </c>
      <c r="M409" s="320" t="s">
        <v>286</v>
      </c>
      <c r="N409" s="320" t="s">
        <v>286</v>
      </c>
      <c r="O409" s="320" t="s">
        <v>286</v>
      </c>
      <c r="P409" s="320" t="s">
        <v>286</v>
      </c>
      <c r="Q409" s="320" t="s">
        <v>286</v>
      </c>
      <c r="R409" s="320" t="s">
        <v>286</v>
      </c>
      <c r="S409" s="320" t="s">
        <v>286</v>
      </c>
      <c r="T409" s="320" t="s">
        <v>286</v>
      </c>
      <c r="U409" s="320" t="s">
        <v>286</v>
      </c>
    </row>
    <row r="410" spans="1:21" ht="31.5" x14ac:dyDescent="0.25">
      <c r="A410" s="307" t="s">
        <v>919</v>
      </c>
      <c r="B410" s="286" t="s">
        <v>899</v>
      </c>
      <c r="C410" s="306" t="s">
        <v>749</v>
      </c>
      <c r="D410" s="320" t="s">
        <v>286</v>
      </c>
      <c r="E410" s="320" t="s">
        <v>286</v>
      </c>
      <c r="F410" s="320" t="s">
        <v>286</v>
      </c>
      <c r="G410" s="320" t="s">
        <v>286</v>
      </c>
      <c r="H410" s="320" t="s">
        <v>286</v>
      </c>
      <c r="I410" s="320" t="s">
        <v>286</v>
      </c>
      <c r="J410" s="320" t="s">
        <v>286</v>
      </c>
      <c r="K410" s="320" t="s">
        <v>286</v>
      </c>
      <c r="L410" s="320" t="s">
        <v>286</v>
      </c>
      <c r="M410" s="320" t="s">
        <v>286</v>
      </c>
      <c r="N410" s="320" t="s">
        <v>286</v>
      </c>
      <c r="O410" s="320" t="s">
        <v>286</v>
      </c>
      <c r="P410" s="320" t="s">
        <v>286</v>
      </c>
      <c r="Q410" s="320" t="s">
        <v>286</v>
      </c>
      <c r="R410" s="320" t="s">
        <v>286</v>
      </c>
      <c r="S410" s="320" t="s">
        <v>286</v>
      </c>
      <c r="T410" s="320" t="s">
        <v>286</v>
      </c>
      <c r="U410" s="320" t="s">
        <v>286</v>
      </c>
    </row>
    <row r="411" spans="1:21" ht="31.5" x14ac:dyDescent="0.25">
      <c r="A411" s="307" t="s">
        <v>970</v>
      </c>
      <c r="B411" s="286" t="s">
        <v>884</v>
      </c>
      <c r="C411" s="306" t="s">
        <v>749</v>
      </c>
      <c r="D411" s="320" t="s">
        <v>286</v>
      </c>
      <c r="E411" s="320" t="s">
        <v>286</v>
      </c>
      <c r="F411" s="320" t="s">
        <v>286</v>
      </c>
      <c r="G411" s="320" t="s">
        <v>286</v>
      </c>
      <c r="H411" s="320" t="s">
        <v>286</v>
      </c>
      <c r="I411" s="320" t="s">
        <v>286</v>
      </c>
      <c r="J411" s="320" t="s">
        <v>286</v>
      </c>
      <c r="K411" s="320" t="s">
        <v>286</v>
      </c>
      <c r="L411" s="320" t="s">
        <v>286</v>
      </c>
      <c r="M411" s="320" t="s">
        <v>286</v>
      </c>
      <c r="N411" s="320" t="s">
        <v>286</v>
      </c>
      <c r="O411" s="320" t="s">
        <v>286</v>
      </c>
      <c r="P411" s="320" t="s">
        <v>286</v>
      </c>
      <c r="Q411" s="320" t="s">
        <v>286</v>
      </c>
      <c r="R411" s="320" t="s">
        <v>286</v>
      </c>
      <c r="S411" s="320" t="s">
        <v>286</v>
      </c>
      <c r="T411" s="320" t="s">
        <v>286</v>
      </c>
      <c r="U411" s="320" t="s">
        <v>286</v>
      </c>
    </row>
    <row r="412" spans="1:21" x14ac:dyDescent="0.25">
      <c r="A412" s="307" t="s">
        <v>598</v>
      </c>
      <c r="B412" s="286" t="s">
        <v>1056</v>
      </c>
      <c r="C412" s="306" t="s">
        <v>749</v>
      </c>
      <c r="D412" s="320" t="s">
        <v>286</v>
      </c>
      <c r="E412" s="320" t="s">
        <v>286</v>
      </c>
      <c r="F412" s="320" t="s">
        <v>286</v>
      </c>
      <c r="G412" s="320" t="s">
        <v>286</v>
      </c>
      <c r="H412" s="320" t="s">
        <v>286</v>
      </c>
      <c r="I412" s="320" t="s">
        <v>286</v>
      </c>
      <c r="J412" s="320" t="s">
        <v>286</v>
      </c>
      <c r="K412" s="320" t="s">
        <v>286</v>
      </c>
      <c r="L412" s="320" t="s">
        <v>286</v>
      </c>
      <c r="M412" s="320" t="s">
        <v>286</v>
      </c>
      <c r="N412" s="320" t="s">
        <v>286</v>
      </c>
      <c r="O412" s="320" t="s">
        <v>286</v>
      </c>
      <c r="P412" s="320" t="s">
        <v>286</v>
      </c>
      <c r="Q412" s="320" t="s">
        <v>286</v>
      </c>
      <c r="R412" s="320" t="s">
        <v>286</v>
      </c>
      <c r="S412" s="320" t="s">
        <v>286</v>
      </c>
      <c r="T412" s="320" t="s">
        <v>286</v>
      </c>
      <c r="U412" s="320" t="s">
        <v>286</v>
      </c>
    </row>
    <row r="413" spans="1:21" x14ac:dyDescent="0.25">
      <c r="A413" s="307" t="s">
        <v>599</v>
      </c>
      <c r="B413" s="286" t="s">
        <v>746</v>
      </c>
      <c r="C413" s="306" t="s">
        <v>749</v>
      </c>
      <c r="D413" s="318">
        <v>19.262627850000001</v>
      </c>
      <c r="E413" s="318">
        <v>19.170000000000002</v>
      </c>
      <c r="F413" s="318">
        <v>19.170000000000002</v>
      </c>
      <c r="G413" s="318">
        <v>21.37861538166667</v>
      </c>
      <c r="H413" s="318">
        <v>19.899574000000001</v>
      </c>
      <c r="I413" s="318">
        <v>29.286490000000001</v>
      </c>
      <c r="J413" s="318">
        <v>35.879260000000002</v>
      </c>
      <c r="K413" s="318">
        <v>0</v>
      </c>
      <c r="L413" s="318">
        <v>35.879260000000002</v>
      </c>
      <c r="M413" s="318">
        <v>0</v>
      </c>
      <c r="N413" s="318">
        <v>35.879263000000002</v>
      </c>
      <c r="O413" s="318">
        <v>0</v>
      </c>
      <c r="P413" s="318">
        <v>35.879260000000002</v>
      </c>
      <c r="Q413" s="318">
        <v>0</v>
      </c>
      <c r="R413" s="318">
        <v>35.879260000000002</v>
      </c>
      <c r="S413" s="318">
        <v>0</v>
      </c>
      <c r="T413" s="318">
        <f t="shared" ref="T413" si="155">H413+J413+L413+N413+P413+R413</f>
        <v>199.29587700000002</v>
      </c>
      <c r="U413" s="318">
        <f>I413+J413+L413+N413+P413+R413</f>
        <v>208.682793</v>
      </c>
    </row>
    <row r="414" spans="1:21" x14ac:dyDescent="0.25">
      <c r="A414" s="307" t="s">
        <v>600</v>
      </c>
      <c r="B414" s="286" t="s">
        <v>1050</v>
      </c>
      <c r="C414" s="306" t="s">
        <v>749</v>
      </c>
      <c r="D414" s="320" t="s">
        <v>286</v>
      </c>
      <c r="E414" s="320" t="s">
        <v>286</v>
      </c>
      <c r="F414" s="320" t="s">
        <v>286</v>
      </c>
      <c r="G414" s="320" t="s">
        <v>286</v>
      </c>
      <c r="H414" s="320" t="s">
        <v>286</v>
      </c>
      <c r="I414" s="320" t="s">
        <v>286</v>
      </c>
      <c r="J414" s="320" t="s">
        <v>286</v>
      </c>
      <c r="K414" s="320" t="s">
        <v>286</v>
      </c>
      <c r="L414" s="320" t="s">
        <v>286</v>
      </c>
      <c r="M414" s="320" t="s">
        <v>286</v>
      </c>
      <c r="N414" s="320" t="s">
        <v>286</v>
      </c>
      <c r="O414" s="320" t="s">
        <v>286</v>
      </c>
      <c r="P414" s="320" t="s">
        <v>286</v>
      </c>
      <c r="Q414" s="320" t="s">
        <v>286</v>
      </c>
      <c r="R414" s="320" t="s">
        <v>286</v>
      </c>
      <c r="S414" s="320" t="s">
        <v>286</v>
      </c>
      <c r="T414" s="320" t="s">
        <v>286</v>
      </c>
      <c r="U414" s="320" t="s">
        <v>286</v>
      </c>
    </row>
    <row r="415" spans="1:21" x14ac:dyDescent="0.25">
      <c r="A415" s="307" t="s">
        <v>601</v>
      </c>
      <c r="B415" s="286" t="s">
        <v>748</v>
      </c>
      <c r="C415" s="306" t="s">
        <v>749</v>
      </c>
      <c r="D415" s="320" t="s">
        <v>286</v>
      </c>
      <c r="E415" s="320" t="s">
        <v>286</v>
      </c>
      <c r="F415" s="320" t="s">
        <v>286</v>
      </c>
      <c r="G415" s="320" t="s">
        <v>286</v>
      </c>
      <c r="H415" s="320" t="s">
        <v>286</v>
      </c>
      <c r="I415" s="320" t="s">
        <v>286</v>
      </c>
      <c r="J415" s="320" t="s">
        <v>286</v>
      </c>
      <c r="K415" s="320" t="s">
        <v>286</v>
      </c>
      <c r="L415" s="320" t="s">
        <v>286</v>
      </c>
      <c r="M415" s="320" t="s">
        <v>286</v>
      </c>
      <c r="N415" s="320" t="s">
        <v>286</v>
      </c>
      <c r="O415" s="320" t="s">
        <v>286</v>
      </c>
      <c r="P415" s="320" t="s">
        <v>286</v>
      </c>
      <c r="Q415" s="320" t="s">
        <v>286</v>
      </c>
      <c r="R415" s="320" t="s">
        <v>286</v>
      </c>
      <c r="S415" s="320" t="s">
        <v>286</v>
      </c>
      <c r="T415" s="320" t="s">
        <v>286</v>
      </c>
      <c r="U415" s="320" t="s">
        <v>286</v>
      </c>
    </row>
    <row r="416" spans="1:21" x14ac:dyDescent="0.25">
      <c r="A416" s="307" t="s">
        <v>602</v>
      </c>
      <c r="B416" s="286" t="s">
        <v>1057</v>
      </c>
      <c r="C416" s="306" t="s">
        <v>749</v>
      </c>
      <c r="D416" s="320" t="s">
        <v>286</v>
      </c>
      <c r="E416" s="320" t="s">
        <v>286</v>
      </c>
      <c r="F416" s="320" t="s">
        <v>286</v>
      </c>
      <c r="G416" s="320" t="s">
        <v>286</v>
      </c>
      <c r="H416" s="320" t="s">
        <v>286</v>
      </c>
      <c r="I416" s="320" t="s">
        <v>286</v>
      </c>
      <c r="J416" s="320" t="s">
        <v>286</v>
      </c>
      <c r="K416" s="320" t="s">
        <v>286</v>
      </c>
      <c r="L416" s="320" t="s">
        <v>286</v>
      </c>
      <c r="M416" s="320" t="s">
        <v>286</v>
      </c>
      <c r="N416" s="320" t="s">
        <v>286</v>
      </c>
      <c r="O416" s="320" t="s">
        <v>286</v>
      </c>
      <c r="P416" s="320" t="s">
        <v>286</v>
      </c>
      <c r="Q416" s="320" t="s">
        <v>286</v>
      </c>
      <c r="R416" s="320" t="s">
        <v>286</v>
      </c>
      <c r="S416" s="320" t="s">
        <v>286</v>
      </c>
      <c r="T416" s="320" t="s">
        <v>286</v>
      </c>
      <c r="U416" s="320" t="s">
        <v>286</v>
      </c>
    </row>
    <row r="417" spans="1:21" ht="31.5" x14ac:dyDescent="0.25">
      <c r="A417" s="307" t="s">
        <v>617</v>
      </c>
      <c r="B417" s="286" t="s">
        <v>1033</v>
      </c>
      <c r="C417" s="306" t="s">
        <v>749</v>
      </c>
      <c r="D417" s="320" t="s">
        <v>286</v>
      </c>
      <c r="E417" s="320" t="s">
        <v>286</v>
      </c>
      <c r="F417" s="320" t="s">
        <v>286</v>
      </c>
      <c r="G417" s="320" t="s">
        <v>286</v>
      </c>
      <c r="H417" s="320" t="s">
        <v>286</v>
      </c>
      <c r="I417" s="320" t="s">
        <v>286</v>
      </c>
      <c r="J417" s="320" t="s">
        <v>286</v>
      </c>
      <c r="K417" s="320" t="s">
        <v>286</v>
      </c>
      <c r="L417" s="320" t="s">
        <v>286</v>
      </c>
      <c r="M417" s="320" t="s">
        <v>286</v>
      </c>
      <c r="N417" s="320" t="s">
        <v>286</v>
      </c>
      <c r="O417" s="320" t="s">
        <v>286</v>
      </c>
      <c r="P417" s="320" t="s">
        <v>286</v>
      </c>
      <c r="Q417" s="320" t="s">
        <v>286</v>
      </c>
      <c r="R417" s="320" t="s">
        <v>286</v>
      </c>
      <c r="S417" s="320" t="s">
        <v>286</v>
      </c>
      <c r="T417" s="320" t="s">
        <v>286</v>
      </c>
      <c r="U417" s="320" t="s">
        <v>286</v>
      </c>
    </row>
    <row r="418" spans="1:21" x14ac:dyDescent="0.25">
      <c r="A418" s="307" t="s">
        <v>971</v>
      </c>
      <c r="B418" s="287" t="s">
        <v>643</v>
      </c>
      <c r="C418" s="306" t="s">
        <v>749</v>
      </c>
      <c r="D418" s="320" t="s">
        <v>286</v>
      </c>
      <c r="E418" s="320" t="s">
        <v>286</v>
      </c>
      <c r="F418" s="320" t="s">
        <v>286</v>
      </c>
      <c r="G418" s="320" t="s">
        <v>286</v>
      </c>
      <c r="H418" s="320" t="s">
        <v>286</v>
      </c>
      <c r="I418" s="320" t="s">
        <v>286</v>
      </c>
      <c r="J418" s="320" t="s">
        <v>286</v>
      </c>
      <c r="K418" s="320" t="s">
        <v>286</v>
      </c>
      <c r="L418" s="320" t="s">
        <v>286</v>
      </c>
      <c r="M418" s="320" t="s">
        <v>286</v>
      </c>
      <c r="N418" s="320" t="s">
        <v>286</v>
      </c>
      <c r="O418" s="320" t="s">
        <v>286</v>
      </c>
      <c r="P418" s="320" t="s">
        <v>286</v>
      </c>
      <c r="Q418" s="320" t="s">
        <v>286</v>
      </c>
      <c r="R418" s="320" t="s">
        <v>286</v>
      </c>
      <c r="S418" s="320" t="s">
        <v>286</v>
      </c>
      <c r="T418" s="320" t="s">
        <v>286</v>
      </c>
      <c r="U418" s="320" t="s">
        <v>286</v>
      </c>
    </row>
    <row r="419" spans="1:21" x14ac:dyDescent="0.25">
      <c r="A419" s="307" t="s">
        <v>972</v>
      </c>
      <c r="B419" s="295" t="s">
        <v>631</v>
      </c>
      <c r="C419" s="306" t="s">
        <v>749</v>
      </c>
      <c r="D419" s="320" t="s">
        <v>286</v>
      </c>
      <c r="E419" s="320" t="s">
        <v>286</v>
      </c>
      <c r="F419" s="320" t="s">
        <v>286</v>
      </c>
      <c r="G419" s="320" t="s">
        <v>286</v>
      </c>
      <c r="H419" s="320" t="s">
        <v>286</v>
      </c>
      <c r="I419" s="320" t="s">
        <v>286</v>
      </c>
      <c r="J419" s="320" t="s">
        <v>286</v>
      </c>
      <c r="K419" s="320" t="s">
        <v>286</v>
      </c>
      <c r="L419" s="320" t="s">
        <v>286</v>
      </c>
      <c r="M419" s="320" t="s">
        <v>286</v>
      </c>
      <c r="N419" s="320" t="s">
        <v>286</v>
      </c>
      <c r="O419" s="320" t="s">
        <v>286</v>
      </c>
      <c r="P419" s="320" t="s">
        <v>286</v>
      </c>
      <c r="Q419" s="320" t="s">
        <v>286</v>
      </c>
      <c r="R419" s="320" t="s">
        <v>286</v>
      </c>
      <c r="S419" s="320" t="s">
        <v>286</v>
      </c>
      <c r="T419" s="320" t="s">
        <v>286</v>
      </c>
      <c r="U419" s="320" t="s">
        <v>286</v>
      </c>
    </row>
    <row r="420" spans="1:21" x14ac:dyDescent="0.25">
      <c r="A420" s="307" t="s">
        <v>214</v>
      </c>
      <c r="B420" s="141" t="s">
        <v>1002</v>
      </c>
      <c r="C420" s="306" t="s">
        <v>749</v>
      </c>
      <c r="D420" s="318">
        <v>0</v>
      </c>
      <c r="E420" s="318">
        <v>0</v>
      </c>
      <c r="F420" s="318">
        <v>0</v>
      </c>
      <c r="G420" s="318">
        <v>0</v>
      </c>
      <c r="H420" s="318">
        <v>0</v>
      </c>
      <c r="I420" s="318">
        <v>0</v>
      </c>
      <c r="J420" s="318">
        <v>0</v>
      </c>
      <c r="K420" s="318">
        <v>0</v>
      </c>
      <c r="L420" s="318">
        <v>0</v>
      </c>
      <c r="M420" s="318">
        <v>0</v>
      </c>
      <c r="N420" s="318">
        <v>0</v>
      </c>
      <c r="O420" s="318">
        <v>0</v>
      </c>
      <c r="P420" s="318">
        <v>0</v>
      </c>
      <c r="Q420" s="318">
        <v>0</v>
      </c>
      <c r="R420" s="318">
        <v>0</v>
      </c>
      <c r="S420" s="318">
        <v>0</v>
      </c>
      <c r="T420" s="318">
        <f t="shared" ref="T420:T421" si="156">H420+J420+L420+N420+P420+R420</f>
        <v>0</v>
      </c>
      <c r="U420" s="318">
        <f t="shared" ref="U420:U421" si="157">I420+J420+L420+N420+P420+R420</f>
        <v>0</v>
      </c>
    </row>
    <row r="421" spans="1:21" x14ac:dyDescent="0.25">
      <c r="A421" s="307" t="s">
        <v>216</v>
      </c>
      <c r="B421" s="141" t="s">
        <v>790</v>
      </c>
      <c r="C421" s="306" t="s">
        <v>749</v>
      </c>
      <c r="D421" s="318">
        <v>0</v>
      </c>
      <c r="E421" s="318">
        <v>0</v>
      </c>
      <c r="F421" s="318">
        <v>0</v>
      </c>
      <c r="G421" s="318">
        <v>0</v>
      </c>
      <c r="H421" s="318">
        <v>0</v>
      </c>
      <c r="I421" s="318">
        <v>0</v>
      </c>
      <c r="J421" s="318">
        <v>0</v>
      </c>
      <c r="K421" s="318">
        <v>0</v>
      </c>
      <c r="L421" s="318">
        <v>0</v>
      </c>
      <c r="M421" s="318">
        <v>0</v>
      </c>
      <c r="N421" s="318">
        <v>0</v>
      </c>
      <c r="O421" s="318">
        <v>0</v>
      </c>
      <c r="P421" s="318">
        <v>0</v>
      </c>
      <c r="Q421" s="318">
        <v>0</v>
      </c>
      <c r="R421" s="318">
        <v>0</v>
      </c>
      <c r="S421" s="318">
        <v>0</v>
      </c>
      <c r="T421" s="318">
        <f t="shared" si="156"/>
        <v>0</v>
      </c>
      <c r="U421" s="318">
        <f t="shared" si="157"/>
        <v>0</v>
      </c>
    </row>
    <row r="422" spans="1:21" x14ac:dyDescent="0.25">
      <c r="A422" s="307" t="s">
        <v>621</v>
      </c>
      <c r="B422" s="286" t="s">
        <v>745</v>
      </c>
      <c r="C422" s="306" t="s">
        <v>749</v>
      </c>
      <c r="D422" s="320" t="s">
        <v>286</v>
      </c>
      <c r="E422" s="320" t="s">
        <v>286</v>
      </c>
      <c r="F422" s="320" t="s">
        <v>286</v>
      </c>
      <c r="G422" s="320" t="s">
        <v>286</v>
      </c>
      <c r="H422" s="320" t="s">
        <v>286</v>
      </c>
      <c r="I422" s="320" t="s">
        <v>286</v>
      </c>
      <c r="J422" s="320" t="s">
        <v>286</v>
      </c>
      <c r="K422" s="320" t="s">
        <v>286</v>
      </c>
      <c r="L422" s="320" t="s">
        <v>286</v>
      </c>
      <c r="M422" s="320" t="s">
        <v>286</v>
      </c>
      <c r="N422" s="320" t="s">
        <v>286</v>
      </c>
      <c r="O422" s="320" t="s">
        <v>286</v>
      </c>
      <c r="P422" s="320" t="s">
        <v>286</v>
      </c>
      <c r="Q422" s="320" t="s">
        <v>286</v>
      </c>
      <c r="R422" s="320" t="s">
        <v>286</v>
      </c>
      <c r="S422" s="320" t="s">
        <v>286</v>
      </c>
      <c r="T422" s="320" t="s">
        <v>286</v>
      </c>
      <c r="U422" s="320" t="s">
        <v>286</v>
      </c>
    </row>
    <row r="423" spans="1:21" ht="31.5" x14ac:dyDescent="0.25">
      <c r="A423" s="307" t="s">
        <v>920</v>
      </c>
      <c r="B423" s="286" t="s">
        <v>898</v>
      </c>
      <c r="C423" s="306" t="s">
        <v>749</v>
      </c>
      <c r="D423" s="320" t="s">
        <v>286</v>
      </c>
      <c r="E423" s="320" t="s">
        <v>286</v>
      </c>
      <c r="F423" s="320" t="s">
        <v>286</v>
      </c>
      <c r="G423" s="320" t="s">
        <v>286</v>
      </c>
      <c r="H423" s="320" t="s">
        <v>286</v>
      </c>
      <c r="I423" s="320" t="s">
        <v>286</v>
      </c>
      <c r="J423" s="320" t="s">
        <v>286</v>
      </c>
      <c r="K423" s="320" t="s">
        <v>286</v>
      </c>
      <c r="L423" s="320" t="s">
        <v>286</v>
      </c>
      <c r="M423" s="320" t="s">
        <v>286</v>
      </c>
      <c r="N423" s="320" t="s">
        <v>286</v>
      </c>
      <c r="O423" s="320" t="s">
        <v>286</v>
      </c>
      <c r="P423" s="320" t="s">
        <v>286</v>
      </c>
      <c r="Q423" s="320" t="s">
        <v>286</v>
      </c>
      <c r="R423" s="320" t="s">
        <v>286</v>
      </c>
      <c r="S423" s="320" t="s">
        <v>286</v>
      </c>
      <c r="T423" s="320" t="s">
        <v>286</v>
      </c>
      <c r="U423" s="320" t="s">
        <v>286</v>
      </c>
    </row>
    <row r="424" spans="1:21" ht="31.5" x14ac:dyDescent="0.25">
      <c r="A424" s="307" t="s">
        <v>921</v>
      </c>
      <c r="B424" s="286" t="s">
        <v>899</v>
      </c>
      <c r="C424" s="306" t="s">
        <v>749</v>
      </c>
      <c r="D424" s="320" t="s">
        <v>286</v>
      </c>
      <c r="E424" s="320" t="s">
        <v>286</v>
      </c>
      <c r="F424" s="320" t="s">
        <v>286</v>
      </c>
      <c r="G424" s="320" t="s">
        <v>286</v>
      </c>
      <c r="H424" s="320" t="s">
        <v>286</v>
      </c>
      <c r="I424" s="320" t="s">
        <v>286</v>
      </c>
      <c r="J424" s="320" t="s">
        <v>286</v>
      </c>
      <c r="K424" s="320" t="s">
        <v>286</v>
      </c>
      <c r="L424" s="320" t="s">
        <v>286</v>
      </c>
      <c r="M424" s="320" t="s">
        <v>286</v>
      </c>
      <c r="N424" s="320" t="s">
        <v>286</v>
      </c>
      <c r="O424" s="320" t="s">
        <v>286</v>
      </c>
      <c r="P424" s="320" t="s">
        <v>286</v>
      </c>
      <c r="Q424" s="320" t="s">
        <v>286</v>
      </c>
      <c r="R424" s="320" t="s">
        <v>286</v>
      </c>
      <c r="S424" s="320" t="s">
        <v>286</v>
      </c>
      <c r="T424" s="320" t="s">
        <v>286</v>
      </c>
      <c r="U424" s="320" t="s">
        <v>286</v>
      </c>
    </row>
    <row r="425" spans="1:21" ht="31.5" x14ac:dyDescent="0.25">
      <c r="A425" s="307" t="s">
        <v>1090</v>
      </c>
      <c r="B425" s="286" t="s">
        <v>884</v>
      </c>
      <c r="C425" s="306" t="s">
        <v>749</v>
      </c>
      <c r="D425" s="320" t="s">
        <v>286</v>
      </c>
      <c r="E425" s="320" t="s">
        <v>286</v>
      </c>
      <c r="F425" s="320" t="s">
        <v>286</v>
      </c>
      <c r="G425" s="320" t="s">
        <v>286</v>
      </c>
      <c r="H425" s="320" t="s">
        <v>286</v>
      </c>
      <c r="I425" s="320" t="s">
        <v>286</v>
      </c>
      <c r="J425" s="320" t="s">
        <v>286</v>
      </c>
      <c r="K425" s="320" t="s">
        <v>286</v>
      </c>
      <c r="L425" s="320" t="s">
        <v>286</v>
      </c>
      <c r="M425" s="320" t="s">
        <v>286</v>
      </c>
      <c r="N425" s="320" t="s">
        <v>286</v>
      </c>
      <c r="O425" s="320" t="s">
        <v>286</v>
      </c>
      <c r="P425" s="320" t="s">
        <v>286</v>
      </c>
      <c r="Q425" s="320" t="s">
        <v>286</v>
      </c>
      <c r="R425" s="320" t="s">
        <v>286</v>
      </c>
      <c r="S425" s="320" t="s">
        <v>286</v>
      </c>
      <c r="T425" s="320" t="s">
        <v>286</v>
      </c>
      <c r="U425" s="320" t="s">
        <v>286</v>
      </c>
    </row>
    <row r="426" spans="1:21" x14ac:dyDescent="0.25">
      <c r="A426" s="307" t="s">
        <v>622</v>
      </c>
      <c r="B426" s="286" t="s">
        <v>1056</v>
      </c>
      <c r="C426" s="306" t="s">
        <v>749</v>
      </c>
      <c r="D426" s="320" t="s">
        <v>286</v>
      </c>
      <c r="E426" s="320" t="s">
        <v>286</v>
      </c>
      <c r="F426" s="320" t="s">
        <v>286</v>
      </c>
      <c r="G426" s="320" t="s">
        <v>286</v>
      </c>
      <c r="H426" s="320" t="s">
        <v>286</v>
      </c>
      <c r="I426" s="320" t="s">
        <v>286</v>
      </c>
      <c r="J426" s="320" t="s">
        <v>286</v>
      </c>
      <c r="K426" s="320" t="s">
        <v>286</v>
      </c>
      <c r="L426" s="320" t="s">
        <v>286</v>
      </c>
      <c r="M426" s="320" t="s">
        <v>286</v>
      </c>
      <c r="N426" s="320" t="s">
        <v>286</v>
      </c>
      <c r="O426" s="320" t="s">
        <v>286</v>
      </c>
      <c r="P426" s="320" t="s">
        <v>286</v>
      </c>
      <c r="Q426" s="320" t="s">
        <v>286</v>
      </c>
      <c r="R426" s="320" t="s">
        <v>286</v>
      </c>
      <c r="S426" s="320" t="s">
        <v>286</v>
      </c>
      <c r="T426" s="320" t="s">
        <v>286</v>
      </c>
      <c r="U426" s="320" t="s">
        <v>286</v>
      </c>
    </row>
    <row r="427" spans="1:21" x14ac:dyDescent="0.25">
      <c r="A427" s="307" t="s">
        <v>623</v>
      </c>
      <c r="B427" s="286" t="s">
        <v>746</v>
      </c>
      <c r="C427" s="306" t="s">
        <v>749</v>
      </c>
      <c r="D427" s="320" t="s">
        <v>286</v>
      </c>
      <c r="E427" s="320" t="s">
        <v>286</v>
      </c>
      <c r="F427" s="320" t="s">
        <v>286</v>
      </c>
      <c r="G427" s="320" t="s">
        <v>286</v>
      </c>
      <c r="H427" s="320" t="s">
        <v>286</v>
      </c>
      <c r="I427" s="320" t="s">
        <v>286</v>
      </c>
      <c r="J427" s="320" t="s">
        <v>286</v>
      </c>
      <c r="K427" s="320" t="s">
        <v>286</v>
      </c>
      <c r="L427" s="320" t="s">
        <v>286</v>
      </c>
      <c r="M427" s="320" t="s">
        <v>286</v>
      </c>
      <c r="N427" s="320" t="s">
        <v>286</v>
      </c>
      <c r="O427" s="320" t="s">
        <v>286</v>
      </c>
      <c r="P427" s="320" t="s">
        <v>286</v>
      </c>
      <c r="Q427" s="320" t="s">
        <v>286</v>
      </c>
      <c r="R427" s="320" t="s">
        <v>286</v>
      </c>
      <c r="S427" s="320" t="s">
        <v>286</v>
      </c>
      <c r="T427" s="320" t="s">
        <v>286</v>
      </c>
      <c r="U427" s="320" t="s">
        <v>286</v>
      </c>
    </row>
    <row r="428" spans="1:21" x14ac:dyDescent="0.25">
      <c r="A428" s="307" t="s">
        <v>624</v>
      </c>
      <c r="B428" s="286" t="s">
        <v>1050</v>
      </c>
      <c r="C428" s="306" t="s">
        <v>749</v>
      </c>
      <c r="D428" s="320" t="s">
        <v>286</v>
      </c>
      <c r="E428" s="320" t="s">
        <v>286</v>
      </c>
      <c r="F428" s="320" t="s">
        <v>286</v>
      </c>
      <c r="G428" s="320" t="s">
        <v>286</v>
      </c>
      <c r="H428" s="320" t="s">
        <v>286</v>
      </c>
      <c r="I428" s="320" t="s">
        <v>286</v>
      </c>
      <c r="J428" s="320" t="s">
        <v>286</v>
      </c>
      <c r="K428" s="320" t="s">
        <v>286</v>
      </c>
      <c r="L428" s="320" t="s">
        <v>286</v>
      </c>
      <c r="M428" s="320" t="s">
        <v>286</v>
      </c>
      <c r="N428" s="320" t="s">
        <v>286</v>
      </c>
      <c r="O428" s="320" t="s">
        <v>286</v>
      </c>
      <c r="P428" s="320" t="s">
        <v>286</v>
      </c>
      <c r="Q428" s="320" t="s">
        <v>286</v>
      </c>
      <c r="R428" s="320" t="s">
        <v>286</v>
      </c>
      <c r="S428" s="320" t="s">
        <v>286</v>
      </c>
      <c r="T428" s="320" t="s">
        <v>286</v>
      </c>
      <c r="U428" s="320" t="s">
        <v>286</v>
      </c>
    </row>
    <row r="429" spans="1:21" x14ac:dyDescent="0.25">
      <c r="A429" s="307" t="s">
        <v>625</v>
      </c>
      <c r="B429" s="286" t="s">
        <v>748</v>
      </c>
      <c r="C429" s="306" t="s">
        <v>749</v>
      </c>
      <c r="D429" s="320" t="s">
        <v>286</v>
      </c>
      <c r="E429" s="320" t="s">
        <v>286</v>
      </c>
      <c r="F429" s="320" t="s">
        <v>286</v>
      </c>
      <c r="G429" s="320" t="s">
        <v>286</v>
      </c>
      <c r="H429" s="320" t="s">
        <v>286</v>
      </c>
      <c r="I429" s="320" t="s">
        <v>286</v>
      </c>
      <c r="J429" s="320" t="s">
        <v>286</v>
      </c>
      <c r="K429" s="320" t="s">
        <v>286</v>
      </c>
      <c r="L429" s="320" t="s">
        <v>286</v>
      </c>
      <c r="M429" s="320" t="s">
        <v>286</v>
      </c>
      <c r="N429" s="320" t="s">
        <v>286</v>
      </c>
      <c r="O429" s="320" t="s">
        <v>286</v>
      </c>
      <c r="P429" s="320" t="s">
        <v>286</v>
      </c>
      <c r="Q429" s="320" t="s">
        <v>286</v>
      </c>
      <c r="R429" s="320" t="s">
        <v>286</v>
      </c>
      <c r="S429" s="320" t="s">
        <v>286</v>
      </c>
      <c r="T429" s="320" t="s">
        <v>286</v>
      </c>
      <c r="U429" s="320" t="s">
        <v>286</v>
      </c>
    </row>
    <row r="430" spans="1:21" x14ac:dyDescent="0.25">
      <c r="A430" s="307" t="s">
        <v>626</v>
      </c>
      <c r="B430" s="286" t="s">
        <v>1057</v>
      </c>
      <c r="C430" s="306" t="s">
        <v>749</v>
      </c>
      <c r="D430" s="320" t="s">
        <v>286</v>
      </c>
      <c r="E430" s="320" t="s">
        <v>286</v>
      </c>
      <c r="F430" s="320" t="s">
        <v>286</v>
      </c>
      <c r="G430" s="320" t="s">
        <v>286</v>
      </c>
      <c r="H430" s="320" t="s">
        <v>286</v>
      </c>
      <c r="I430" s="320" t="s">
        <v>286</v>
      </c>
      <c r="J430" s="320" t="s">
        <v>286</v>
      </c>
      <c r="K430" s="320" t="s">
        <v>286</v>
      </c>
      <c r="L430" s="320" t="s">
        <v>286</v>
      </c>
      <c r="M430" s="320" t="s">
        <v>286</v>
      </c>
      <c r="N430" s="320" t="s">
        <v>286</v>
      </c>
      <c r="O430" s="320" t="s">
        <v>286</v>
      </c>
      <c r="P430" s="320" t="s">
        <v>286</v>
      </c>
      <c r="Q430" s="320" t="s">
        <v>286</v>
      </c>
      <c r="R430" s="320" t="s">
        <v>286</v>
      </c>
      <c r="S430" s="320" t="s">
        <v>286</v>
      </c>
      <c r="T430" s="320" t="s">
        <v>286</v>
      </c>
      <c r="U430" s="320" t="s">
        <v>286</v>
      </c>
    </row>
    <row r="431" spans="1:21" ht="31.5" x14ac:dyDescent="0.25">
      <c r="A431" s="307" t="s">
        <v>627</v>
      </c>
      <c r="B431" s="286" t="s">
        <v>1033</v>
      </c>
      <c r="C431" s="306" t="s">
        <v>749</v>
      </c>
      <c r="D431" s="320" t="s">
        <v>286</v>
      </c>
      <c r="E431" s="320" t="s">
        <v>286</v>
      </c>
      <c r="F431" s="320" t="s">
        <v>286</v>
      </c>
      <c r="G431" s="320" t="s">
        <v>286</v>
      </c>
      <c r="H431" s="320" t="s">
        <v>286</v>
      </c>
      <c r="I431" s="320" t="s">
        <v>286</v>
      </c>
      <c r="J431" s="320" t="s">
        <v>286</v>
      </c>
      <c r="K431" s="320" t="s">
        <v>286</v>
      </c>
      <c r="L431" s="320" t="s">
        <v>286</v>
      </c>
      <c r="M431" s="320" t="s">
        <v>286</v>
      </c>
      <c r="N431" s="320" t="s">
        <v>286</v>
      </c>
      <c r="O431" s="320" t="s">
        <v>286</v>
      </c>
      <c r="P431" s="320" t="s">
        <v>286</v>
      </c>
      <c r="Q431" s="320" t="s">
        <v>286</v>
      </c>
      <c r="R431" s="320" t="s">
        <v>286</v>
      </c>
      <c r="S431" s="320" t="s">
        <v>286</v>
      </c>
      <c r="T431" s="320" t="s">
        <v>286</v>
      </c>
      <c r="U431" s="320" t="s">
        <v>286</v>
      </c>
    </row>
    <row r="432" spans="1:21" x14ac:dyDescent="0.25">
      <c r="A432" s="307" t="s">
        <v>973</v>
      </c>
      <c r="B432" s="295" t="s">
        <v>643</v>
      </c>
      <c r="C432" s="306" t="s">
        <v>749</v>
      </c>
      <c r="D432" s="320" t="s">
        <v>286</v>
      </c>
      <c r="E432" s="320" t="s">
        <v>286</v>
      </c>
      <c r="F432" s="320" t="s">
        <v>286</v>
      </c>
      <c r="G432" s="320" t="s">
        <v>286</v>
      </c>
      <c r="H432" s="320" t="s">
        <v>286</v>
      </c>
      <c r="I432" s="320" t="s">
        <v>286</v>
      </c>
      <c r="J432" s="320" t="s">
        <v>286</v>
      </c>
      <c r="K432" s="320" t="s">
        <v>286</v>
      </c>
      <c r="L432" s="320" t="s">
        <v>286</v>
      </c>
      <c r="M432" s="320" t="s">
        <v>286</v>
      </c>
      <c r="N432" s="320" t="s">
        <v>286</v>
      </c>
      <c r="O432" s="320" t="s">
        <v>286</v>
      </c>
      <c r="P432" s="320" t="s">
        <v>286</v>
      </c>
      <c r="Q432" s="320" t="s">
        <v>286</v>
      </c>
      <c r="R432" s="320" t="s">
        <v>286</v>
      </c>
      <c r="S432" s="320" t="s">
        <v>286</v>
      </c>
      <c r="T432" s="320" t="s">
        <v>286</v>
      </c>
      <c r="U432" s="320" t="s">
        <v>286</v>
      </c>
    </row>
    <row r="433" spans="1:21" x14ac:dyDescent="0.25">
      <c r="A433" s="307" t="s">
        <v>974</v>
      </c>
      <c r="B433" s="295" t="s">
        <v>631</v>
      </c>
      <c r="C433" s="306" t="s">
        <v>749</v>
      </c>
      <c r="D433" s="320" t="s">
        <v>286</v>
      </c>
      <c r="E433" s="320" t="s">
        <v>286</v>
      </c>
      <c r="F433" s="320" t="s">
        <v>286</v>
      </c>
      <c r="G433" s="320" t="s">
        <v>286</v>
      </c>
      <c r="H433" s="320" t="s">
        <v>286</v>
      </c>
      <c r="I433" s="320" t="s">
        <v>286</v>
      </c>
      <c r="J433" s="320" t="s">
        <v>286</v>
      </c>
      <c r="K433" s="320" t="s">
        <v>286</v>
      </c>
      <c r="L433" s="320" t="s">
        <v>286</v>
      </c>
      <c r="M433" s="320" t="s">
        <v>286</v>
      </c>
      <c r="N433" s="320" t="s">
        <v>286</v>
      </c>
      <c r="O433" s="320" t="s">
        <v>286</v>
      </c>
      <c r="P433" s="320" t="s">
        <v>286</v>
      </c>
      <c r="Q433" s="320" t="s">
        <v>286</v>
      </c>
      <c r="R433" s="320" t="s">
        <v>286</v>
      </c>
      <c r="S433" s="320" t="s">
        <v>286</v>
      </c>
      <c r="T433" s="320" t="s">
        <v>286</v>
      </c>
      <c r="U433" s="320" t="s">
        <v>286</v>
      </c>
    </row>
    <row r="434" spans="1:21" x14ac:dyDescent="0.25">
      <c r="A434" s="307" t="s">
        <v>21</v>
      </c>
      <c r="B434" s="285" t="s">
        <v>1128</v>
      </c>
      <c r="C434" s="306" t="s">
        <v>749</v>
      </c>
      <c r="D434" s="318">
        <v>7.6803179746666661</v>
      </c>
      <c r="E434" s="318">
        <v>6.7024878986666598</v>
      </c>
      <c r="F434" s="318">
        <v>7.6800300000000004</v>
      </c>
      <c r="G434" s="318">
        <v>11.011154809333334</v>
      </c>
      <c r="H434" s="318">
        <v>5.9565099999999997</v>
      </c>
      <c r="I434" s="318">
        <v>8.5529600000000006</v>
      </c>
      <c r="J434" s="318">
        <f>J435*0.2+J406*0.2+J382*0.2</f>
        <v>12.082448200000002</v>
      </c>
      <c r="K434" s="318">
        <v>0</v>
      </c>
      <c r="L434" s="318">
        <f>L406*0.2+L382*0.2</f>
        <v>11.600874600000001</v>
      </c>
      <c r="M434" s="318">
        <v>0</v>
      </c>
      <c r="N434" s="318">
        <f>N406*0.2+N382*0.2</f>
        <v>11.60087459</v>
      </c>
      <c r="O434" s="318">
        <v>0</v>
      </c>
      <c r="P434" s="318">
        <f>P406*0.2+P382*0.2</f>
        <v>11.600875800000001</v>
      </c>
      <c r="Q434" s="318">
        <v>0</v>
      </c>
      <c r="R434" s="318">
        <f>R406*0.2+R382*0.2</f>
        <v>11.600875000000002</v>
      </c>
      <c r="S434" s="318">
        <v>0</v>
      </c>
      <c r="T434" s="318">
        <f>H434+J434+L434+N434+P434+R434</f>
        <v>64.442458190000011</v>
      </c>
      <c r="U434" s="318">
        <f>I434+J434+L434+N434+P434+R434</f>
        <v>67.038908190000001</v>
      </c>
    </row>
    <row r="435" spans="1:21" x14ac:dyDescent="0.25">
      <c r="A435" s="307" t="s">
        <v>37</v>
      </c>
      <c r="B435" s="285" t="s">
        <v>325</v>
      </c>
      <c r="C435" s="306" t="s">
        <v>749</v>
      </c>
      <c r="D435" s="318">
        <f>D437</f>
        <v>14.63056242</v>
      </c>
      <c r="E435" s="318">
        <f t="shared" ref="E435:U435" si="158">E437</f>
        <v>6.8444769300000008</v>
      </c>
      <c r="F435" s="318">
        <f t="shared" si="158"/>
        <v>17.445</v>
      </c>
      <c r="G435" s="318">
        <f t="shared" si="158"/>
        <v>17.586835621666665</v>
      </c>
      <c r="H435" s="318">
        <f t="shared" si="158"/>
        <v>9.8829999999999991</v>
      </c>
      <c r="I435" s="318">
        <f t="shared" si="158"/>
        <v>14.31129</v>
      </c>
      <c r="J435" s="318">
        <f t="shared" si="158"/>
        <v>0.63983699999999999</v>
      </c>
      <c r="K435" s="318">
        <f t="shared" si="158"/>
        <v>0</v>
      </c>
      <c r="L435" s="318">
        <f t="shared" si="158"/>
        <v>0</v>
      </c>
      <c r="M435" s="318">
        <f t="shared" si="158"/>
        <v>0</v>
      </c>
      <c r="N435" s="318">
        <f t="shared" si="158"/>
        <v>0</v>
      </c>
      <c r="O435" s="318">
        <f t="shared" si="158"/>
        <v>0</v>
      </c>
      <c r="P435" s="318">
        <f t="shared" si="158"/>
        <v>0</v>
      </c>
      <c r="Q435" s="318">
        <f t="shared" si="158"/>
        <v>0</v>
      </c>
      <c r="R435" s="318">
        <f t="shared" si="158"/>
        <v>0</v>
      </c>
      <c r="S435" s="318">
        <f t="shared" si="158"/>
        <v>0</v>
      </c>
      <c r="T435" s="318">
        <f t="shared" si="158"/>
        <v>10.522836999999999</v>
      </c>
      <c r="U435" s="318">
        <f t="shared" si="158"/>
        <v>14.951127</v>
      </c>
    </row>
    <row r="436" spans="1:21" x14ac:dyDescent="0.25">
      <c r="A436" s="307" t="s">
        <v>71</v>
      </c>
      <c r="B436" s="304" t="s">
        <v>910</v>
      </c>
      <c r="C436" s="306" t="s">
        <v>749</v>
      </c>
      <c r="D436" s="320" t="s">
        <v>286</v>
      </c>
      <c r="E436" s="320" t="s">
        <v>286</v>
      </c>
      <c r="F436" s="320" t="s">
        <v>286</v>
      </c>
      <c r="G436" s="320" t="s">
        <v>286</v>
      </c>
      <c r="H436" s="320" t="s">
        <v>286</v>
      </c>
      <c r="I436" s="320" t="s">
        <v>286</v>
      </c>
      <c r="J436" s="320" t="s">
        <v>286</v>
      </c>
      <c r="K436" s="320" t="s">
        <v>286</v>
      </c>
      <c r="L436" s="320" t="s">
        <v>286</v>
      </c>
      <c r="M436" s="320" t="s">
        <v>286</v>
      </c>
      <c r="N436" s="320" t="s">
        <v>286</v>
      </c>
      <c r="O436" s="320" t="s">
        <v>286</v>
      </c>
      <c r="P436" s="320" t="s">
        <v>286</v>
      </c>
      <c r="Q436" s="320" t="s">
        <v>286</v>
      </c>
      <c r="R436" s="320" t="s">
        <v>286</v>
      </c>
      <c r="S436" s="320" t="s">
        <v>286</v>
      </c>
      <c r="T436" s="320" t="s">
        <v>286</v>
      </c>
      <c r="U436" s="320" t="s">
        <v>286</v>
      </c>
    </row>
    <row r="437" spans="1:21" x14ac:dyDescent="0.25">
      <c r="A437" s="307" t="s">
        <v>618</v>
      </c>
      <c r="B437" s="304" t="s">
        <v>619</v>
      </c>
      <c r="C437" s="306" t="s">
        <v>749</v>
      </c>
      <c r="D437" s="318">
        <v>14.63056242</v>
      </c>
      <c r="E437" s="318">
        <v>6.8444769300000008</v>
      </c>
      <c r="F437" s="318">
        <v>17.445</v>
      </c>
      <c r="G437" s="318">
        <v>17.586835621666665</v>
      </c>
      <c r="H437" s="318">
        <v>9.8829999999999991</v>
      </c>
      <c r="I437" s="318">
        <v>14.31129</v>
      </c>
      <c r="J437" s="318">
        <v>0.63983699999999999</v>
      </c>
      <c r="K437" s="318">
        <v>0</v>
      </c>
      <c r="L437" s="318">
        <v>0</v>
      </c>
      <c r="M437" s="318">
        <v>0</v>
      </c>
      <c r="N437" s="318">
        <v>0</v>
      </c>
      <c r="O437" s="318">
        <v>0</v>
      </c>
      <c r="P437" s="318">
        <v>0</v>
      </c>
      <c r="Q437" s="318">
        <v>0</v>
      </c>
      <c r="R437" s="318">
        <v>0</v>
      </c>
      <c r="S437" s="318">
        <v>0</v>
      </c>
      <c r="T437" s="318">
        <f>H437+J437+L437+N437+P437+R437</f>
        <v>10.522836999999999</v>
      </c>
      <c r="U437" s="318">
        <f>I437+J437+L437+N437+P437+R437</f>
        <v>14.951127</v>
      </c>
    </row>
    <row r="438" spans="1:21" s="302" customFormat="1" ht="18" customHeight="1" x14ac:dyDescent="0.25">
      <c r="A438" s="307" t="s">
        <v>1111</v>
      </c>
      <c r="B438" s="304" t="s">
        <v>1129</v>
      </c>
      <c r="C438" s="306" t="s">
        <v>749</v>
      </c>
      <c r="D438" s="320" t="s">
        <v>286</v>
      </c>
      <c r="E438" s="320" t="s">
        <v>286</v>
      </c>
      <c r="F438" s="320" t="s">
        <v>286</v>
      </c>
      <c r="G438" s="320" t="s">
        <v>286</v>
      </c>
      <c r="H438" s="320" t="s">
        <v>286</v>
      </c>
      <c r="I438" s="320" t="s">
        <v>286</v>
      </c>
      <c r="J438" s="320" t="s">
        <v>286</v>
      </c>
      <c r="K438" s="320" t="s">
        <v>286</v>
      </c>
      <c r="L438" s="320" t="s">
        <v>286</v>
      </c>
      <c r="M438" s="320" t="s">
        <v>286</v>
      </c>
      <c r="N438" s="320" t="s">
        <v>286</v>
      </c>
      <c r="O438" s="320" t="s">
        <v>286</v>
      </c>
      <c r="P438" s="320" t="s">
        <v>286</v>
      </c>
      <c r="Q438" s="320" t="s">
        <v>286</v>
      </c>
      <c r="R438" s="320" t="s">
        <v>286</v>
      </c>
      <c r="S438" s="320" t="s">
        <v>286</v>
      </c>
      <c r="T438" s="320" t="s">
        <v>286</v>
      </c>
      <c r="U438" s="320" t="s">
        <v>286</v>
      </c>
    </row>
    <row r="439" spans="1:21" s="302" customFormat="1" x14ac:dyDescent="0.25">
      <c r="A439" s="307" t="s">
        <v>1112</v>
      </c>
      <c r="B439" s="304" t="s">
        <v>1113</v>
      </c>
      <c r="C439" s="306" t="s">
        <v>749</v>
      </c>
      <c r="D439" s="320" t="s">
        <v>286</v>
      </c>
      <c r="E439" s="320" t="s">
        <v>286</v>
      </c>
      <c r="F439" s="320" t="s">
        <v>286</v>
      </c>
      <c r="G439" s="320" t="s">
        <v>286</v>
      </c>
      <c r="H439" s="320" t="s">
        <v>286</v>
      </c>
      <c r="I439" s="320" t="s">
        <v>286</v>
      </c>
      <c r="J439" s="320" t="s">
        <v>286</v>
      </c>
      <c r="K439" s="320" t="s">
        <v>286</v>
      </c>
      <c r="L439" s="320" t="s">
        <v>286</v>
      </c>
      <c r="M439" s="320" t="s">
        <v>286</v>
      </c>
      <c r="N439" s="320" t="s">
        <v>286</v>
      </c>
      <c r="O439" s="320" t="s">
        <v>286</v>
      </c>
      <c r="P439" s="320" t="s">
        <v>286</v>
      </c>
      <c r="Q439" s="320" t="s">
        <v>286</v>
      </c>
      <c r="R439" s="320" t="s">
        <v>286</v>
      </c>
      <c r="S439" s="320" t="s">
        <v>286</v>
      </c>
      <c r="T439" s="320" t="s">
        <v>286</v>
      </c>
      <c r="U439" s="320" t="s">
        <v>286</v>
      </c>
    </row>
    <row r="440" spans="1:21" x14ac:dyDescent="0.25">
      <c r="A440" s="307" t="s">
        <v>19</v>
      </c>
      <c r="B440" s="153" t="s">
        <v>221</v>
      </c>
      <c r="C440" s="306" t="s">
        <v>749</v>
      </c>
      <c r="D440" s="320" t="s">
        <v>286</v>
      </c>
      <c r="E440" s="320" t="s">
        <v>286</v>
      </c>
      <c r="F440" s="320" t="s">
        <v>286</v>
      </c>
      <c r="G440" s="320" t="s">
        <v>286</v>
      </c>
      <c r="H440" s="320" t="s">
        <v>286</v>
      </c>
      <c r="I440" s="320" t="s">
        <v>286</v>
      </c>
      <c r="J440" s="320" t="s">
        <v>286</v>
      </c>
      <c r="K440" s="320" t="s">
        <v>286</v>
      </c>
      <c r="L440" s="320" t="s">
        <v>286</v>
      </c>
      <c r="M440" s="320" t="s">
        <v>286</v>
      </c>
      <c r="N440" s="320" t="s">
        <v>286</v>
      </c>
      <c r="O440" s="320" t="s">
        <v>286</v>
      </c>
      <c r="P440" s="320" t="s">
        <v>286</v>
      </c>
      <c r="Q440" s="320" t="s">
        <v>286</v>
      </c>
      <c r="R440" s="320" t="s">
        <v>286</v>
      </c>
      <c r="S440" s="320" t="s">
        <v>286</v>
      </c>
      <c r="T440" s="320" t="s">
        <v>286</v>
      </c>
      <c r="U440" s="320" t="s">
        <v>286</v>
      </c>
    </row>
    <row r="441" spans="1:21" x14ac:dyDescent="0.25">
      <c r="A441" s="307" t="s">
        <v>23</v>
      </c>
      <c r="B441" s="285" t="s">
        <v>222</v>
      </c>
      <c r="C441" s="306" t="s">
        <v>749</v>
      </c>
      <c r="D441" s="320" t="s">
        <v>286</v>
      </c>
      <c r="E441" s="320" t="s">
        <v>286</v>
      </c>
      <c r="F441" s="320" t="s">
        <v>286</v>
      </c>
      <c r="G441" s="320" t="s">
        <v>286</v>
      </c>
      <c r="H441" s="320" t="s">
        <v>286</v>
      </c>
      <c r="I441" s="320" t="s">
        <v>286</v>
      </c>
      <c r="J441" s="320" t="s">
        <v>286</v>
      </c>
      <c r="K441" s="320" t="s">
        <v>286</v>
      </c>
      <c r="L441" s="320" t="s">
        <v>286</v>
      </c>
      <c r="M441" s="320" t="s">
        <v>286</v>
      </c>
      <c r="N441" s="320" t="s">
        <v>286</v>
      </c>
      <c r="O441" s="320" t="s">
        <v>286</v>
      </c>
      <c r="P441" s="320" t="s">
        <v>286</v>
      </c>
      <c r="Q441" s="320" t="s">
        <v>286</v>
      </c>
      <c r="R441" s="320" t="s">
        <v>286</v>
      </c>
      <c r="S441" s="320" t="s">
        <v>286</v>
      </c>
      <c r="T441" s="320" t="s">
        <v>286</v>
      </c>
      <c r="U441" s="320" t="s">
        <v>286</v>
      </c>
    </row>
    <row r="442" spans="1:21" x14ac:dyDescent="0.25">
      <c r="A442" s="307" t="s">
        <v>24</v>
      </c>
      <c r="B442" s="285" t="s">
        <v>223</v>
      </c>
      <c r="C442" s="306" t="s">
        <v>749</v>
      </c>
      <c r="D442" s="320" t="s">
        <v>286</v>
      </c>
      <c r="E442" s="320" t="s">
        <v>286</v>
      </c>
      <c r="F442" s="320" t="s">
        <v>286</v>
      </c>
      <c r="G442" s="320" t="s">
        <v>286</v>
      </c>
      <c r="H442" s="320" t="s">
        <v>286</v>
      </c>
      <c r="I442" s="320" t="s">
        <v>286</v>
      </c>
      <c r="J442" s="320" t="s">
        <v>286</v>
      </c>
      <c r="K442" s="320" t="s">
        <v>286</v>
      </c>
      <c r="L442" s="320" t="s">
        <v>286</v>
      </c>
      <c r="M442" s="320" t="s">
        <v>286</v>
      </c>
      <c r="N442" s="320" t="s">
        <v>286</v>
      </c>
      <c r="O442" s="320" t="s">
        <v>286</v>
      </c>
      <c r="P442" s="320" t="s">
        <v>286</v>
      </c>
      <c r="Q442" s="320" t="s">
        <v>286</v>
      </c>
      <c r="R442" s="320" t="s">
        <v>286</v>
      </c>
      <c r="S442" s="320" t="s">
        <v>286</v>
      </c>
      <c r="T442" s="320" t="s">
        <v>286</v>
      </c>
      <c r="U442" s="320" t="s">
        <v>286</v>
      </c>
    </row>
    <row r="443" spans="1:21" x14ac:dyDescent="0.25">
      <c r="A443" s="307" t="s">
        <v>30</v>
      </c>
      <c r="B443" s="285" t="s">
        <v>1140</v>
      </c>
      <c r="C443" s="306" t="s">
        <v>749</v>
      </c>
      <c r="D443" s="320" t="s">
        <v>286</v>
      </c>
      <c r="E443" s="320" t="s">
        <v>286</v>
      </c>
      <c r="F443" s="320" t="s">
        <v>286</v>
      </c>
      <c r="G443" s="320" t="s">
        <v>286</v>
      </c>
      <c r="H443" s="320" t="s">
        <v>286</v>
      </c>
      <c r="I443" s="320" t="s">
        <v>286</v>
      </c>
      <c r="J443" s="320" t="s">
        <v>286</v>
      </c>
      <c r="K443" s="320" t="s">
        <v>286</v>
      </c>
      <c r="L443" s="320" t="s">
        <v>286</v>
      </c>
      <c r="M443" s="320" t="s">
        <v>286</v>
      </c>
      <c r="N443" s="320" t="s">
        <v>286</v>
      </c>
      <c r="O443" s="320" t="s">
        <v>286</v>
      </c>
      <c r="P443" s="320" t="s">
        <v>286</v>
      </c>
      <c r="Q443" s="320" t="s">
        <v>286</v>
      </c>
      <c r="R443" s="320" t="s">
        <v>286</v>
      </c>
      <c r="S443" s="320" t="s">
        <v>286</v>
      </c>
      <c r="T443" s="320" t="s">
        <v>286</v>
      </c>
      <c r="U443" s="320" t="s">
        <v>286</v>
      </c>
    </row>
    <row r="444" spans="1:21" x14ac:dyDescent="0.25">
      <c r="A444" s="307" t="s">
        <v>38</v>
      </c>
      <c r="B444" s="285" t="s">
        <v>224</v>
      </c>
      <c r="C444" s="306" t="s">
        <v>749</v>
      </c>
      <c r="D444" s="320" t="s">
        <v>286</v>
      </c>
      <c r="E444" s="320" t="s">
        <v>286</v>
      </c>
      <c r="F444" s="320" t="s">
        <v>286</v>
      </c>
      <c r="G444" s="320" t="s">
        <v>286</v>
      </c>
      <c r="H444" s="320" t="s">
        <v>286</v>
      </c>
      <c r="I444" s="320" t="s">
        <v>286</v>
      </c>
      <c r="J444" s="320" t="s">
        <v>286</v>
      </c>
      <c r="K444" s="320" t="s">
        <v>286</v>
      </c>
      <c r="L444" s="320" t="s">
        <v>286</v>
      </c>
      <c r="M444" s="320" t="s">
        <v>286</v>
      </c>
      <c r="N444" s="320" t="s">
        <v>286</v>
      </c>
      <c r="O444" s="320" t="s">
        <v>286</v>
      </c>
      <c r="P444" s="320" t="s">
        <v>286</v>
      </c>
      <c r="Q444" s="320" t="s">
        <v>286</v>
      </c>
      <c r="R444" s="320" t="s">
        <v>286</v>
      </c>
      <c r="S444" s="320" t="s">
        <v>286</v>
      </c>
      <c r="T444" s="320" t="s">
        <v>286</v>
      </c>
      <c r="U444" s="320" t="s">
        <v>286</v>
      </c>
    </row>
    <row r="445" spans="1:21" x14ac:dyDescent="0.25">
      <c r="A445" s="307" t="s">
        <v>39</v>
      </c>
      <c r="B445" s="285" t="s">
        <v>225</v>
      </c>
      <c r="C445" s="306" t="s">
        <v>749</v>
      </c>
      <c r="D445" s="320" t="s">
        <v>286</v>
      </c>
      <c r="E445" s="320" t="s">
        <v>286</v>
      </c>
      <c r="F445" s="320" t="s">
        <v>286</v>
      </c>
      <c r="G445" s="320" t="s">
        <v>286</v>
      </c>
      <c r="H445" s="320" t="s">
        <v>286</v>
      </c>
      <c r="I445" s="320" t="s">
        <v>286</v>
      </c>
      <c r="J445" s="320" t="s">
        <v>286</v>
      </c>
      <c r="K445" s="320" t="s">
        <v>286</v>
      </c>
      <c r="L445" s="320" t="s">
        <v>286</v>
      </c>
      <c r="M445" s="320" t="s">
        <v>286</v>
      </c>
      <c r="N445" s="320" t="s">
        <v>286</v>
      </c>
      <c r="O445" s="320" t="s">
        <v>286</v>
      </c>
      <c r="P445" s="320" t="s">
        <v>286</v>
      </c>
      <c r="Q445" s="320" t="s">
        <v>286</v>
      </c>
      <c r="R445" s="320" t="s">
        <v>286</v>
      </c>
      <c r="S445" s="320" t="s">
        <v>286</v>
      </c>
      <c r="T445" s="320" t="s">
        <v>286</v>
      </c>
      <c r="U445" s="320" t="s">
        <v>286</v>
      </c>
    </row>
    <row r="446" spans="1:21" x14ac:dyDescent="0.25">
      <c r="A446" s="307" t="s">
        <v>113</v>
      </c>
      <c r="B446" s="141" t="s">
        <v>620</v>
      </c>
      <c r="C446" s="306" t="s">
        <v>749</v>
      </c>
      <c r="D446" s="320" t="s">
        <v>286</v>
      </c>
      <c r="E446" s="320" t="s">
        <v>286</v>
      </c>
      <c r="F446" s="320" t="s">
        <v>286</v>
      </c>
      <c r="G446" s="320" t="s">
        <v>286</v>
      </c>
      <c r="H446" s="320" t="s">
        <v>286</v>
      </c>
      <c r="I446" s="320" t="s">
        <v>286</v>
      </c>
      <c r="J446" s="320" t="s">
        <v>286</v>
      </c>
      <c r="K446" s="320" t="s">
        <v>286</v>
      </c>
      <c r="L446" s="320" t="s">
        <v>286</v>
      </c>
      <c r="M446" s="320" t="s">
        <v>286</v>
      </c>
      <c r="N446" s="320" t="s">
        <v>286</v>
      </c>
      <c r="O446" s="320" t="s">
        <v>286</v>
      </c>
      <c r="P446" s="320" t="s">
        <v>286</v>
      </c>
      <c r="Q446" s="320" t="s">
        <v>286</v>
      </c>
      <c r="R446" s="320" t="s">
        <v>286</v>
      </c>
      <c r="S446" s="320" t="s">
        <v>286</v>
      </c>
      <c r="T446" s="320" t="s">
        <v>286</v>
      </c>
      <c r="U446" s="320" t="s">
        <v>286</v>
      </c>
    </row>
    <row r="447" spans="1:21" ht="31.5" x14ac:dyDescent="0.25">
      <c r="A447" s="307" t="s">
        <v>740</v>
      </c>
      <c r="B447" s="286" t="s">
        <v>731</v>
      </c>
      <c r="C447" s="306" t="s">
        <v>749</v>
      </c>
      <c r="D447" s="320" t="s">
        <v>286</v>
      </c>
      <c r="E447" s="320" t="s">
        <v>286</v>
      </c>
      <c r="F447" s="320" t="s">
        <v>286</v>
      </c>
      <c r="G447" s="320" t="s">
        <v>286</v>
      </c>
      <c r="H447" s="320" t="s">
        <v>286</v>
      </c>
      <c r="I447" s="320" t="s">
        <v>286</v>
      </c>
      <c r="J447" s="320" t="s">
        <v>286</v>
      </c>
      <c r="K447" s="320" t="s">
        <v>286</v>
      </c>
      <c r="L447" s="320" t="s">
        <v>286</v>
      </c>
      <c r="M447" s="320" t="s">
        <v>286</v>
      </c>
      <c r="N447" s="320" t="s">
        <v>286</v>
      </c>
      <c r="O447" s="320" t="s">
        <v>286</v>
      </c>
      <c r="P447" s="320" t="s">
        <v>286</v>
      </c>
      <c r="Q447" s="320" t="s">
        <v>286</v>
      </c>
      <c r="R447" s="320" t="s">
        <v>286</v>
      </c>
      <c r="S447" s="320" t="s">
        <v>286</v>
      </c>
      <c r="T447" s="320" t="s">
        <v>286</v>
      </c>
      <c r="U447" s="320" t="s">
        <v>286</v>
      </c>
    </row>
    <row r="448" spans="1:21" x14ac:dyDescent="0.25">
      <c r="A448" s="307" t="s">
        <v>794</v>
      </c>
      <c r="B448" s="141" t="s">
        <v>739</v>
      </c>
      <c r="C448" s="306" t="s">
        <v>749</v>
      </c>
      <c r="D448" s="320" t="s">
        <v>286</v>
      </c>
      <c r="E448" s="320" t="s">
        <v>286</v>
      </c>
      <c r="F448" s="320" t="s">
        <v>286</v>
      </c>
      <c r="G448" s="320" t="s">
        <v>286</v>
      </c>
      <c r="H448" s="320" t="s">
        <v>286</v>
      </c>
      <c r="I448" s="320" t="s">
        <v>286</v>
      </c>
      <c r="J448" s="320" t="s">
        <v>286</v>
      </c>
      <c r="K448" s="320" t="s">
        <v>286</v>
      </c>
      <c r="L448" s="320" t="s">
        <v>286</v>
      </c>
      <c r="M448" s="320" t="s">
        <v>286</v>
      </c>
      <c r="N448" s="320" t="s">
        <v>286</v>
      </c>
      <c r="O448" s="320" t="s">
        <v>286</v>
      </c>
      <c r="P448" s="320" t="s">
        <v>286</v>
      </c>
      <c r="Q448" s="320" t="s">
        <v>286</v>
      </c>
      <c r="R448" s="320" t="s">
        <v>286</v>
      </c>
      <c r="S448" s="320" t="s">
        <v>286</v>
      </c>
      <c r="T448" s="320" t="s">
        <v>286</v>
      </c>
      <c r="U448" s="320" t="s">
        <v>286</v>
      </c>
    </row>
    <row r="449" spans="1:21" ht="31.5" x14ac:dyDescent="0.25">
      <c r="A449" s="307" t="s">
        <v>795</v>
      </c>
      <c r="B449" s="286" t="s">
        <v>741</v>
      </c>
      <c r="C449" s="306" t="s">
        <v>749</v>
      </c>
      <c r="D449" s="320" t="s">
        <v>286</v>
      </c>
      <c r="E449" s="320" t="s">
        <v>286</v>
      </c>
      <c r="F449" s="320" t="s">
        <v>286</v>
      </c>
      <c r="G449" s="320" t="s">
        <v>286</v>
      </c>
      <c r="H449" s="320" t="s">
        <v>286</v>
      </c>
      <c r="I449" s="320" t="s">
        <v>286</v>
      </c>
      <c r="J449" s="320" t="s">
        <v>286</v>
      </c>
      <c r="K449" s="320" t="s">
        <v>286</v>
      </c>
      <c r="L449" s="320" t="s">
        <v>286</v>
      </c>
      <c r="M449" s="320" t="s">
        <v>286</v>
      </c>
      <c r="N449" s="320" t="s">
        <v>286</v>
      </c>
      <c r="O449" s="320" t="s">
        <v>286</v>
      </c>
      <c r="P449" s="320" t="s">
        <v>286</v>
      </c>
      <c r="Q449" s="320" t="s">
        <v>286</v>
      </c>
      <c r="R449" s="320" t="s">
        <v>286</v>
      </c>
      <c r="S449" s="320" t="s">
        <v>286</v>
      </c>
      <c r="T449" s="320" t="s">
        <v>286</v>
      </c>
      <c r="U449" s="320" t="s">
        <v>286</v>
      </c>
    </row>
    <row r="450" spans="1:21" x14ac:dyDescent="0.25">
      <c r="A450" s="307" t="s">
        <v>40</v>
      </c>
      <c r="B450" s="285" t="s">
        <v>231</v>
      </c>
      <c r="C450" s="306" t="s">
        <v>749</v>
      </c>
      <c r="D450" s="320" t="s">
        <v>286</v>
      </c>
      <c r="E450" s="320" t="s">
        <v>286</v>
      </c>
      <c r="F450" s="320" t="s">
        <v>286</v>
      </c>
      <c r="G450" s="320" t="s">
        <v>286</v>
      </c>
      <c r="H450" s="320" t="s">
        <v>286</v>
      </c>
      <c r="I450" s="320" t="s">
        <v>286</v>
      </c>
      <c r="J450" s="320" t="s">
        <v>286</v>
      </c>
      <c r="K450" s="320" t="s">
        <v>286</v>
      </c>
      <c r="L450" s="320" t="s">
        <v>286</v>
      </c>
      <c r="M450" s="320" t="s">
        <v>286</v>
      </c>
      <c r="N450" s="320" t="s">
        <v>286</v>
      </c>
      <c r="O450" s="320" t="s">
        <v>286</v>
      </c>
      <c r="P450" s="320" t="s">
        <v>286</v>
      </c>
      <c r="Q450" s="320" t="s">
        <v>286</v>
      </c>
      <c r="R450" s="320" t="s">
        <v>286</v>
      </c>
      <c r="S450" s="320" t="s">
        <v>286</v>
      </c>
      <c r="T450" s="320" t="s">
        <v>286</v>
      </c>
      <c r="U450" s="320" t="s">
        <v>286</v>
      </c>
    </row>
    <row r="451" spans="1:21" x14ac:dyDescent="0.25">
      <c r="A451" s="307" t="s">
        <v>41</v>
      </c>
      <c r="B451" s="285" t="s">
        <v>232</v>
      </c>
      <c r="C451" s="306" t="s">
        <v>749</v>
      </c>
      <c r="D451" s="320" t="s">
        <v>286</v>
      </c>
      <c r="E451" s="320" t="s">
        <v>286</v>
      </c>
      <c r="F451" s="320" t="s">
        <v>286</v>
      </c>
      <c r="G451" s="320" t="s">
        <v>286</v>
      </c>
      <c r="H451" s="320" t="s">
        <v>286</v>
      </c>
      <c r="I451" s="320" t="s">
        <v>286</v>
      </c>
      <c r="J451" s="320" t="s">
        <v>286</v>
      </c>
      <c r="K451" s="320" t="s">
        <v>286</v>
      </c>
      <c r="L451" s="320" t="s">
        <v>286</v>
      </c>
      <c r="M451" s="320" t="s">
        <v>286</v>
      </c>
      <c r="N451" s="320" t="s">
        <v>286</v>
      </c>
      <c r="O451" s="320" t="s">
        <v>286</v>
      </c>
      <c r="P451" s="320" t="s">
        <v>286</v>
      </c>
      <c r="Q451" s="320" t="s">
        <v>286</v>
      </c>
      <c r="R451" s="320" t="s">
        <v>286</v>
      </c>
      <c r="S451" s="320" t="s">
        <v>286</v>
      </c>
      <c r="T451" s="320" t="s">
        <v>286</v>
      </c>
      <c r="U451" s="320" t="s">
        <v>286</v>
      </c>
    </row>
    <row r="452" spans="1:21" s="311" customFormat="1" x14ac:dyDescent="0.25">
      <c r="A452" s="307" t="s">
        <v>26</v>
      </c>
      <c r="B452" s="298" t="s">
        <v>864</v>
      </c>
      <c r="C452" s="308" t="s">
        <v>286</v>
      </c>
      <c r="D452" s="299" t="s">
        <v>590</v>
      </c>
      <c r="E452" s="299" t="s">
        <v>590</v>
      </c>
      <c r="F452" s="299" t="s">
        <v>590</v>
      </c>
      <c r="G452" s="299" t="s">
        <v>590</v>
      </c>
      <c r="H452" s="299" t="s">
        <v>590</v>
      </c>
      <c r="I452" s="299" t="s">
        <v>590</v>
      </c>
      <c r="J452" s="299" t="s">
        <v>590</v>
      </c>
      <c r="K452" s="299" t="s">
        <v>590</v>
      </c>
      <c r="L452" s="299" t="s">
        <v>590</v>
      </c>
      <c r="M452" s="299" t="s">
        <v>590</v>
      </c>
      <c r="N452" s="299" t="s">
        <v>590</v>
      </c>
      <c r="O452" s="299" t="s">
        <v>590</v>
      </c>
      <c r="P452" s="299" t="s">
        <v>590</v>
      </c>
      <c r="Q452" s="299" t="s">
        <v>590</v>
      </c>
      <c r="R452" s="299" t="s">
        <v>590</v>
      </c>
      <c r="S452" s="299" t="s">
        <v>590</v>
      </c>
      <c r="T452" s="299" t="s">
        <v>590</v>
      </c>
      <c r="U452" s="299" t="s">
        <v>590</v>
      </c>
    </row>
    <row r="453" spans="1:21" s="302" customFormat="1" ht="47.25" customHeight="1" x14ac:dyDescent="0.25">
      <c r="A453" s="309" t="s">
        <v>830</v>
      </c>
      <c r="B453" s="285" t="s">
        <v>1117</v>
      </c>
      <c r="C453" s="306" t="s">
        <v>749</v>
      </c>
      <c r="D453" s="319" t="s">
        <v>286</v>
      </c>
      <c r="E453" s="319" t="s">
        <v>286</v>
      </c>
      <c r="F453" s="319" t="s">
        <v>286</v>
      </c>
      <c r="G453" s="319" t="s">
        <v>286</v>
      </c>
      <c r="H453" s="319" t="s">
        <v>286</v>
      </c>
      <c r="I453" s="319" t="s">
        <v>286</v>
      </c>
      <c r="J453" s="319" t="s">
        <v>286</v>
      </c>
      <c r="K453" s="319" t="s">
        <v>286</v>
      </c>
      <c r="L453" s="319" t="s">
        <v>286</v>
      </c>
      <c r="M453" s="319" t="s">
        <v>286</v>
      </c>
      <c r="N453" s="319" t="s">
        <v>286</v>
      </c>
      <c r="O453" s="319" t="s">
        <v>286</v>
      </c>
      <c r="P453" s="319" t="s">
        <v>286</v>
      </c>
      <c r="Q453" s="319" t="s">
        <v>286</v>
      </c>
      <c r="R453" s="319" t="s">
        <v>286</v>
      </c>
      <c r="S453" s="319" t="s">
        <v>286</v>
      </c>
      <c r="T453" s="319" t="s">
        <v>286</v>
      </c>
      <c r="U453" s="319" t="s">
        <v>286</v>
      </c>
    </row>
    <row r="454" spans="1:21" x14ac:dyDescent="0.25">
      <c r="A454" s="309" t="s">
        <v>831</v>
      </c>
      <c r="B454" s="141" t="s">
        <v>911</v>
      </c>
      <c r="C454" s="306" t="s">
        <v>749</v>
      </c>
      <c r="D454" s="319" t="s">
        <v>286</v>
      </c>
      <c r="E454" s="319" t="s">
        <v>286</v>
      </c>
      <c r="F454" s="319" t="s">
        <v>286</v>
      </c>
      <c r="G454" s="319" t="s">
        <v>286</v>
      </c>
      <c r="H454" s="319" t="s">
        <v>286</v>
      </c>
      <c r="I454" s="319" t="s">
        <v>286</v>
      </c>
      <c r="J454" s="319" t="s">
        <v>286</v>
      </c>
      <c r="K454" s="319" t="s">
        <v>286</v>
      </c>
      <c r="L454" s="319" t="s">
        <v>286</v>
      </c>
      <c r="M454" s="319" t="s">
        <v>286</v>
      </c>
      <c r="N454" s="319" t="s">
        <v>286</v>
      </c>
      <c r="O454" s="319" t="s">
        <v>286</v>
      </c>
      <c r="P454" s="319" t="s">
        <v>286</v>
      </c>
      <c r="Q454" s="319" t="s">
        <v>286</v>
      </c>
      <c r="R454" s="319" t="s">
        <v>286</v>
      </c>
      <c r="S454" s="319" t="s">
        <v>286</v>
      </c>
      <c r="T454" s="319" t="s">
        <v>286</v>
      </c>
      <c r="U454" s="319" t="s">
        <v>286</v>
      </c>
    </row>
    <row r="455" spans="1:21" ht="31.5" x14ac:dyDescent="0.25">
      <c r="A455" s="309" t="s">
        <v>1114</v>
      </c>
      <c r="B455" s="286" t="s">
        <v>880</v>
      </c>
      <c r="C455" s="306" t="s">
        <v>749</v>
      </c>
      <c r="D455" s="319" t="s">
        <v>286</v>
      </c>
      <c r="E455" s="319" t="s">
        <v>286</v>
      </c>
      <c r="F455" s="319" t="s">
        <v>286</v>
      </c>
      <c r="G455" s="319" t="s">
        <v>286</v>
      </c>
      <c r="H455" s="319" t="s">
        <v>286</v>
      </c>
      <c r="I455" s="319" t="s">
        <v>286</v>
      </c>
      <c r="J455" s="319" t="s">
        <v>286</v>
      </c>
      <c r="K455" s="319" t="s">
        <v>286</v>
      </c>
      <c r="L455" s="319" t="s">
        <v>286</v>
      </c>
      <c r="M455" s="319" t="s">
        <v>286</v>
      </c>
      <c r="N455" s="319" t="s">
        <v>286</v>
      </c>
      <c r="O455" s="319" t="s">
        <v>286</v>
      </c>
      <c r="P455" s="319" t="s">
        <v>286</v>
      </c>
      <c r="Q455" s="319" t="s">
        <v>286</v>
      </c>
      <c r="R455" s="319" t="s">
        <v>286</v>
      </c>
      <c r="S455" s="319" t="s">
        <v>286</v>
      </c>
      <c r="T455" s="319" t="s">
        <v>286</v>
      </c>
      <c r="U455" s="319" t="s">
        <v>286</v>
      </c>
    </row>
    <row r="456" spans="1:21" s="302" customFormat="1" ht="94.5" x14ac:dyDescent="0.25">
      <c r="A456" s="309" t="s">
        <v>1115</v>
      </c>
      <c r="B456" s="286" t="s">
        <v>1141</v>
      </c>
      <c r="C456" s="306" t="s">
        <v>749</v>
      </c>
      <c r="D456" s="319" t="s">
        <v>286</v>
      </c>
      <c r="E456" s="319" t="s">
        <v>286</v>
      </c>
      <c r="F456" s="319" t="s">
        <v>286</v>
      </c>
      <c r="G456" s="319" t="s">
        <v>286</v>
      </c>
      <c r="H456" s="319" t="s">
        <v>286</v>
      </c>
      <c r="I456" s="319" t="s">
        <v>286</v>
      </c>
      <c r="J456" s="319" t="s">
        <v>286</v>
      </c>
      <c r="K456" s="319" t="s">
        <v>286</v>
      </c>
      <c r="L456" s="319" t="s">
        <v>286</v>
      </c>
      <c r="M456" s="319" t="s">
        <v>286</v>
      </c>
      <c r="N456" s="319" t="s">
        <v>286</v>
      </c>
      <c r="O456" s="319" t="s">
        <v>286</v>
      </c>
      <c r="P456" s="319" t="s">
        <v>286</v>
      </c>
      <c r="Q456" s="319" t="s">
        <v>286</v>
      </c>
      <c r="R456" s="319" t="s">
        <v>286</v>
      </c>
      <c r="S456" s="319" t="s">
        <v>286</v>
      </c>
      <c r="T456" s="319" t="s">
        <v>286</v>
      </c>
      <c r="U456" s="319" t="s">
        <v>286</v>
      </c>
    </row>
    <row r="457" spans="1:21" x14ac:dyDescent="0.25">
      <c r="A457" s="309" t="s">
        <v>833</v>
      </c>
      <c r="B457" s="286" t="s">
        <v>829</v>
      </c>
      <c r="C457" s="306" t="s">
        <v>749</v>
      </c>
      <c r="D457" s="319" t="s">
        <v>286</v>
      </c>
      <c r="E457" s="319" t="s">
        <v>286</v>
      </c>
      <c r="F457" s="319" t="s">
        <v>286</v>
      </c>
      <c r="G457" s="319" t="s">
        <v>286</v>
      </c>
      <c r="H457" s="319" t="s">
        <v>286</v>
      </c>
      <c r="I457" s="319" t="s">
        <v>286</v>
      </c>
      <c r="J457" s="319" t="s">
        <v>286</v>
      </c>
      <c r="K457" s="319" t="s">
        <v>286</v>
      </c>
      <c r="L457" s="319" t="s">
        <v>286</v>
      </c>
      <c r="M457" s="319" t="s">
        <v>286</v>
      </c>
      <c r="N457" s="319" t="s">
        <v>286</v>
      </c>
      <c r="O457" s="319" t="s">
        <v>286</v>
      </c>
      <c r="P457" s="319" t="s">
        <v>286</v>
      </c>
      <c r="Q457" s="319" t="s">
        <v>286</v>
      </c>
      <c r="R457" s="319" t="s">
        <v>286</v>
      </c>
      <c r="S457" s="319" t="s">
        <v>286</v>
      </c>
      <c r="T457" s="319" t="s">
        <v>286</v>
      </c>
      <c r="U457" s="319" t="s">
        <v>286</v>
      </c>
    </row>
    <row r="458" spans="1:21" s="302" customFormat="1" x14ac:dyDescent="0.25">
      <c r="A458" s="309" t="s">
        <v>1120</v>
      </c>
      <c r="B458" s="141" t="s">
        <v>1116</v>
      </c>
      <c r="C458" s="306" t="s">
        <v>749</v>
      </c>
      <c r="D458" s="319" t="s">
        <v>286</v>
      </c>
      <c r="E458" s="319" t="s">
        <v>286</v>
      </c>
      <c r="F458" s="319" t="s">
        <v>286</v>
      </c>
      <c r="G458" s="319" t="s">
        <v>286</v>
      </c>
      <c r="H458" s="319" t="s">
        <v>286</v>
      </c>
      <c r="I458" s="319" t="s">
        <v>286</v>
      </c>
      <c r="J458" s="319" t="s">
        <v>286</v>
      </c>
      <c r="K458" s="319" t="s">
        <v>286</v>
      </c>
      <c r="L458" s="319" t="s">
        <v>286</v>
      </c>
      <c r="M458" s="319" t="s">
        <v>286</v>
      </c>
      <c r="N458" s="319" t="s">
        <v>286</v>
      </c>
      <c r="O458" s="319" t="s">
        <v>286</v>
      </c>
      <c r="P458" s="319" t="s">
        <v>286</v>
      </c>
      <c r="Q458" s="319" t="s">
        <v>286</v>
      </c>
      <c r="R458" s="319" t="s">
        <v>286</v>
      </c>
      <c r="S458" s="319" t="s">
        <v>286</v>
      </c>
      <c r="T458" s="319" t="s">
        <v>286</v>
      </c>
      <c r="U458" s="319" t="s">
        <v>286</v>
      </c>
    </row>
    <row r="459" spans="1:21" s="311" customFormat="1" ht="33" customHeight="1" x14ac:dyDescent="0.25">
      <c r="A459" s="309" t="s">
        <v>46</v>
      </c>
      <c r="B459" s="285" t="s">
        <v>1147</v>
      </c>
      <c r="C459" s="308" t="s">
        <v>286</v>
      </c>
      <c r="D459" s="299" t="s">
        <v>590</v>
      </c>
      <c r="E459" s="299" t="s">
        <v>590</v>
      </c>
      <c r="F459" s="299" t="s">
        <v>590</v>
      </c>
      <c r="G459" s="299" t="s">
        <v>590</v>
      </c>
      <c r="H459" s="299" t="s">
        <v>590</v>
      </c>
      <c r="I459" s="299" t="s">
        <v>590</v>
      </c>
      <c r="J459" s="299" t="s">
        <v>590</v>
      </c>
      <c r="K459" s="299" t="s">
        <v>590</v>
      </c>
      <c r="L459" s="299" t="s">
        <v>590</v>
      </c>
      <c r="M459" s="299" t="s">
        <v>590</v>
      </c>
      <c r="N459" s="299" t="s">
        <v>590</v>
      </c>
      <c r="O459" s="299" t="s">
        <v>590</v>
      </c>
      <c r="P459" s="299" t="s">
        <v>590</v>
      </c>
      <c r="Q459" s="299" t="s">
        <v>590</v>
      </c>
      <c r="R459" s="299" t="s">
        <v>590</v>
      </c>
      <c r="S459" s="299" t="s">
        <v>590</v>
      </c>
      <c r="T459" s="299" t="s">
        <v>590</v>
      </c>
      <c r="U459" s="299" t="s">
        <v>590</v>
      </c>
    </row>
    <row r="460" spans="1:21" x14ac:dyDescent="0.25">
      <c r="A460" s="309" t="s">
        <v>834</v>
      </c>
      <c r="B460" s="141" t="s">
        <v>942</v>
      </c>
      <c r="C460" s="306" t="s">
        <v>749</v>
      </c>
      <c r="D460" s="319" t="s">
        <v>286</v>
      </c>
      <c r="E460" s="319" t="s">
        <v>286</v>
      </c>
      <c r="F460" s="319" t="s">
        <v>286</v>
      </c>
      <c r="G460" s="319" t="s">
        <v>286</v>
      </c>
      <c r="H460" s="319" t="s">
        <v>286</v>
      </c>
      <c r="I460" s="319" t="s">
        <v>286</v>
      </c>
      <c r="J460" s="319" t="s">
        <v>286</v>
      </c>
      <c r="K460" s="319" t="s">
        <v>286</v>
      </c>
      <c r="L460" s="319" t="s">
        <v>286</v>
      </c>
      <c r="M460" s="319" t="s">
        <v>286</v>
      </c>
      <c r="N460" s="319" t="s">
        <v>286</v>
      </c>
      <c r="O460" s="319" t="s">
        <v>286</v>
      </c>
      <c r="P460" s="319" t="s">
        <v>286</v>
      </c>
      <c r="Q460" s="319" t="s">
        <v>286</v>
      </c>
      <c r="R460" s="319" t="s">
        <v>286</v>
      </c>
      <c r="S460" s="319" t="s">
        <v>286</v>
      </c>
      <c r="T460" s="319" t="s">
        <v>286</v>
      </c>
      <c r="U460" s="319" t="s">
        <v>286</v>
      </c>
    </row>
    <row r="461" spans="1:21" x14ac:dyDescent="0.25">
      <c r="A461" s="309" t="s">
        <v>835</v>
      </c>
      <c r="B461" s="141" t="s">
        <v>943</v>
      </c>
      <c r="C461" s="306" t="s">
        <v>749</v>
      </c>
      <c r="D461" s="319" t="s">
        <v>286</v>
      </c>
      <c r="E461" s="319" t="s">
        <v>286</v>
      </c>
      <c r="F461" s="319" t="s">
        <v>286</v>
      </c>
      <c r="G461" s="319" t="s">
        <v>286</v>
      </c>
      <c r="H461" s="319" t="s">
        <v>286</v>
      </c>
      <c r="I461" s="319" t="s">
        <v>286</v>
      </c>
      <c r="J461" s="319" t="s">
        <v>286</v>
      </c>
      <c r="K461" s="319" t="s">
        <v>286</v>
      </c>
      <c r="L461" s="319" t="s">
        <v>286</v>
      </c>
      <c r="M461" s="319" t="s">
        <v>286</v>
      </c>
      <c r="N461" s="319" t="s">
        <v>286</v>
      </c>
      <c r="O461" s="319" t="s">
        <v>286</v>
      </c>
      <c r="P461" s="319" t="s">
        <v>286</v>
      </c>
      <c r="Q461" s="319" t="s">
        <v>286</v>
      </c>
      <c r="R461" s="319" t="s">
        <v>286</v>
      </c>
      <c r="S461" s="319" t="s">
        <v>286</v>
      </c>
      <c r="T461" s="319" t="s">
        <v>286</v>
      </c>
      <c r="U461" s="319" t="s">
        <v>286</v>
      </c>
    </row>
    <row r="462" spans="1:21" x14ac:dyDescent="0.25">
      <c r="A462" s="309" t="s">
        <v>836</v>
      </c>
      <c r="B462" s="141" t="s">
        <v>944</v>
      </c>
      <c r="C462" s="306" t="s">
        <v>749</v>
      </c>
      <c r="D462" s="319" t="s">
        <v>286</v>
      </c>
      <c r="E462" s="319" t="s">
        <v>286</v>
      </c>
      <c r="F462" s="319" t="s">
        <v>286</v>
      </c>
      <c r="G462" s="319" t="s">
        <v>286</v>
      </c>
      <c r="H462" s="319" t="s">
        <v>286</v>
      </c>
      <c r="I462" s="319" t="s">
        <v>286</v>
      </c>
      <c r="J462" s="319" t="s">
        <v>286</v>
      </c>
      <c r="K462" s="319" t="s">
        <v>286</v>
      </c>
      <c r="L462" s="319" t="s">
        <v>286</v>
      </c>
      <c r="M462" s="319" t="s">
        <v>286</v>
      </c>
      <c r="N462" s="319" t="s">
        <v>286</v>
      </c>
      <c r="O462" s="319" t="s">
        <v>286</v>
      </c>
      <c r="P462" s="319" t="s">
        <v>286</v>
      </c>
      <c r="Q462" s="319" t="s">
        <v>286</v>
      </c>
      <c r="R462" s="319" t="s">
        <v>286</v>
      </c>
      <c r="S462" s="319" t="s">
        <v>286</v>
      </c>
      <c r="T462" s="319" t="s">
        <v>286</v>
      </c>
      <c r="U462" s="319" t="s">
        <v>286</v>
      </c>
    </row>
    <row r="463" spans="1:21" s="302" customFormat="1" ht="47.25" x14ac:dyDescent="0.25">
      <c r="A463" s="309" t="s">
        <v>750</v>
      </c>
      <c r="B463" s="285" t="s">
        <v>1139</v>
      </c>
      <c r="C463" s="306" t="s">
        <v>749</v>
      </c>
      <c r="D463" s="319" t="s">
        <v>286</v>
      </c>
      <c r="E463" s="319" t="s">
        <v>286</v>
      </c>
      <c r="F463" s="319" t="s">
        <v>286</v>
      </c>
      <c r="G463" s="319" t="s">
        <v>286</v>
      </c>
      <c r="H463" s="319" t="s">
        <v>286</v>
      </c>
      <c r="I463" s="319" t="s">
        <v>286</v>
      </c>
      <c r="J463" s="319" t="s">
        <v>286</v>
      </c>
      <c r="K463" s="319" t="s">
        <v>286</v>
      </c>
      <c r="L463" s="319" t="s">
        <v>286</v>
      </c>
      <c r="M463" s="319" t="s">
        <v>286</v>
      </c>
      <c r="N463" s="319" t="s">
        <v>286</v>
      </c>
      <c r="O463" s="319" t="s">
        <v>286</v>
      </c>
      <c r="P463" s="319" t="s">
        <v>286</v>
      </c>
      <c r="Q463" s="319" t="s">
        <v>286</v>
      </c>
      <c r="R463" s="319" t="s">
        <v>286</v>
      </c>
      <c r="S463" s="319" t="s">
        <v>286</v>
      </c>
      <c r="T463" s="319" t="s">
        <v>286</v>
      </c>
      <c r="U463" s="319" t="s">
        <v>286</v>
      </c>
    </row>
  </sheetData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T377:U377"/>
    <mergeCell ref="N377:O377"/>
    <mergeCell ref="P377:Q377"/>
    <mergeCell ref="R377:S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A325:U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R14:S14"/>
  </mergeCells>
  <phoneticPr fontId="45" type="noConversion"/>
  <conditionalFormatting sqref="D380">
    <cfRule type="containsText" dxfId="1229" priority="1424" operator="containsText" text="Наименование инвестиционного проекта">
      <formula>NOT(ISERROR(SEARCH("Наименование инвестиционного проекта",D380)))</formula>
    </cfRule>
  </conditionalFormatting>
  <conditionalFormatting sqref="D380">
    <cfRule type="cellIs" dxfId="1228" priority="1423" operator="equal">
      <formula>0</formula>
    </cfRule>
  </conditionalFormatting>
  <conditionalFormatting sqref="D381">
    <cfRule type="containsText" dxfId="1227" priority="1418" operator="containsText" text="Наименование инвестиционного проекта">
      <formula>NOT(ISERROR(SEARCH("Наименование инвестиционного проекта",D381)))</formula>
    </cfRule>
  </conditionalFormatting>
  <conditionalFormatting sqref="D381">
    <cfRule type="cellIs" dxfId="1226" priority="1417" operator="equal">
      <formula>0</formula>
    </cfRule>
  </conditionalFormatting>
  <conditionalFormatting sqref="E381:S381">
    <cfRule type="containsText" dxfId="1225" priority="1416" operator="containsText" text="Наименование инвестиционного проекта">
      <formula>NOT(ISERROR(SEARCH("Наименование инвестиционного проекта",E381)))</formula>
    </cfRule>
  </conditionalFormatting>
  <conditionalFormatting sqref="E381:S381">
    <cfRule type="cellIs" dxfId="1224" priority="1415" operator="equal">
      <formula>0</formula>
    </cfRule>
  </conditionalFormatting>
  <conditionalFormatting sqref="D382">
    <cfRule type="containsText" dxfId="1223" priority="1414" operator="containsText" text="Наименование инвестиционного проекта">
      <formula>NOT(ISERROR(SEARCH("Наименование инвестиционного проекта",D382)))</formula>
    </cfRule>
  </conditionalFormatting>
  <conditionalFormatting sqref="D382">
    <cfRule type="cellIs" dxfId="1222" priority="1413" operator="equal">
      <formula>0</formula>
    </cfRule>
  </conditionalFormatting>
  <conditionalFormatting sqref="D383">
    <cfRule type="containsText" dxfId="1221" priority="1410" operator="containsText" text="Наименование инвестиционного проекта">
      <formula>NOT(ISERROR(SEARCH("Наименование инвестиционного проекта",D383)))</formula>
    </cfRule>
  </conditionalFormatting>
  <conditionalFormatting sqref="D383">
    <cfRule type="cellIs" dxfId="1220" priority="1409" operator="equal">
      <formula>0</formula>
    </cfRule>
  </conditionalFormatting>
  <conditionalFormatting sqref="D406">
    <cfRule type="containsText" dxfId="1219" priority="1406" operator="containsText" text="Наименование инвестиционного проекта">
      <formula>NOT(ISERROR(SEARCH("Наименование инвестиционного проекта",D406)))</formula>
    </cfRule>
  </conditionalFormatting>
  <conditionalFormatting sqref="D406">
    <cfRule type="cellIs" dxfId="1218" priority="1405" operator="equal">
      <formula>0</formula>
    </cfRule>
  </conditionalFormatting>
  <conditionalFormatting sqref="E406:S406">
    <cfRule type="containsText" dxfId="1217" priority="1404" operator="containsText" text="Наименование инвестиционного проекта">
      <formula>NOT(ISERROR(SEARCH("Наименование инвестиционного проекта",E406)))</formula>
    </cfRule>
  </conditionalFormatting>
  <conditionalFormatting sqref="E406:S406">
    <cfRule type="cellIs" dxfId="1216" priority="1403" operator="equal">
      <formula>0</formula>
    </cfRule>
  </conditionalFormatting>
  <conditionalFormatting sqref="D407">
    <cfRule type="containsText" dxfId="1215" priority="1402" operator="containsText" text="Наименование инвестиционного проекта">
      <formula>NOT(ISERROR(SEARCH("Наименование инвестиционного проекта",D407)))</formula>
    </cfRule>
  </conditionalFormatting>
  <conditionalFormatting sqref="D407">
    <cfRule type="cellIs" dxfId="1214" priority="1401" operator="equal">
      <formula>0</formula>
    </cfRule>
  </conditionalFormatting>
  <conditionalFormatting sqref="D420">
    <cfRule type="containsText" dxfId="1213" priority="1394" operator="containsText" text="Наименование инвестиционного проекта">
      <formula>NOT(ISERROR(SEARCH("Наименование инвестиционного проекта",D420)))</formula>
    </cfRule>
  </conditionalFormatting>
  <conditionalFormatting sqref="D420">
    <cfRule type="cellIs" dxfId="1212" priority="1393" operator="equal">
      <formula>0</formula>
    </cfRule>
  </conditionalFormatting>
  <conditionalFormatting sqref="E420:S420">
    <cfRule type="containsText" dxfId="1211" priority="1392" operator="containsText" text="Наименование инвестиционного проекта">
      <formula>NOT(ISERROR(SEARCH("Наименование инвестиционного проекта",E420)))</formula>
    </cfRule>
  </conditionalFormatting>
  <conditionalFormatting sqref="E420:S420">
    <cfRule type="cellIs" dxfId="1210" priority="1391" operator="equal">
      <formula>0</formula>
    </cfRule>
  </conditionalFormatting>
  <conditionalFormatting sqref="D421">
    <cfRule type="containsText" dxfId="1209" priority="1390" operator="containsText" text="Наименование инвестиционного проекта">
      <formula>NOT(ISERROR(SEARCH("Наименование инвестиционного проекта",D421)))</formula>
    </cfRule>
  </conditionalFormatting>
  <conditionalFormatting sqref="D421">
    <cfRule type="cellIs" dxfId="1208" priority="1389" operator="equal">
      <formula>0</formula>
    </cfRule>
  </conditionalFormatting>
  <conditionalFormatting sqref="D434">
    <cfRule type="containsText" dxfId="1207" priority="1382" operator="containsText" text="Наименование инвестиционного проекта">
      <formula>NOT(ISERROR(SEARCH("Наименование инвестиционного проекта",D434)))</formula>
    </cfRule>
  </conditionalFormatting>
  <conditionalFormatting sqref="D434">
    <cfRule type="cellIs" dxfId="1206" priority="1381" operator="equal">
      <formula>0</formula>
    </cfRule>
  </conditionalFormatting>
  <conditionalFormatting sqref="E434:U434">
    <cfRule type="containsText" dxfId="1205" priority="1380" operator="containsText" text="Наименование инвестиционного проекта">
      <formula>NOT(ISERROR(SEARCH("Наименование инвестиционного проекта",E434)))</formula>
    </cfRule>
  </conditionalFormatting>
  <conditionalFormatting sqref="E434:U434">
    <cfRule type="cellIs" dxfId="1204" priority="1379" operator="equal">
      <formula>0</formula>
    </cfRule>
  </conditionalFormatting>
  <conditionalFormatting sqref="F437">
    <cfRule type="containsText" dxfId="1203" priority="1378" operator="containsText" text="Наименование инвестиционного проекта">
      <formula>NOT(ISERROR(SEARCH("Наименование инвестиционного проекта",F437)))</formula>
    </cfRule>
  </conditionalFormatting>
  <conditionalFormatting sqref="F437">
    <cfRule type="cellIs" dxfId="1202" priority="1377" operator="equal">
      <formula>0</formula>
    </cfRule>
  </conditionalFormatting>
  <conditionalFormatting sqref="G437:U437">
    <cfRule type="containsText" dxfId="1201" priority="1376" operator="containsText" text="Наименование инвестиционного проекта">
      <formula>NOT(ISERROR(SEARCH("Наименование инвестиционного проекта",G437)))</formula>
    </cfRule>
  </conditionalFormatting>
  <conditionalFormatting sqref="G437:U437">
    <cfRule type="cellIs" dxfId="1200" priority="1375" operator="equal">
      <formula>0</formula>
    </cfRule>
  </conditionalFormatting>
  <conditionalFormatting sqref="D413">
    <cfRule type="containsText" dxfId="1199" priority="1374" operator="containsText" text="Наименование инвестиционного проекта">
      <formula>NOT(ISERROR(SEARCH("Наименование инвестиционного проекта",D413)))</formula>
    </cfRule>
  </conditionalFormatting>
  <conditionalFormatting sqref="D413">
    <cfRule type="cellIs" dxfId="1198" priority="1373" operator="equal">
      <formula>0</formula>
    </cfRule>
  </conditionalFormatting>
  <conditionalFormatting sqref="E413:S413">
    <cfRule type="containsText" dxfId="1197" priority="1372" operator="containsText" text="Наименование инвестиционного проекта">
      <formula>NOT(ISERROR(SEARCH("Наименование инвестиционного проекта",E413)))</formula>
    </cfRule>
  </conditionalFormatting>
  <conditionalFormatting sqref="E413:S413">
    <cfRule type="cellIs" dxfId="1196" priority="1371" operator="equal">
      <formula>0</formula>
    </cfRule>
  </conditionalFormatting>
  <conditionalFormatting sqref="T420:T421">
    <cfRule type="containsText" dxfId="1195" priority="1370" operator="containsText" text="Наименование инвестиционного проекта">
      <formula>NOT(ISERROR(SEARCH("Наименование инвестиционного проекта",T420)))</formula>
    </cfRule>
  </conditionalFormatting>
  <conditionalFormatting sqref="T420:T421">
    <cfRule type="cellIs" dxfId="1194" priority="1369" operator="equal">
      <formula>0</formula>
    </cfRule>
  </conditionalFormatting>
  <conditionalFormatting sqref="U420:U421">
    <cfRule type="containsText" dxfId="1193" priority="1368" operator="containsText" text="Наименование инвестиционного проекта">
      <formula>NOT(ISERROR(SEARCH("Наименование инвестиционного проекта",U420)))</formula>
    </cfRule>
  </conditionalFormatting>
  <conditionalFormatting sqref="U420:U421">
    <cfRule type="cellIs" dxfId="1192" priority="1367" operator="equal">
      <formula>0</formula>
    </cfRule>
  </conditionalFormatting>
  <conditionalFormatting sqref="U413">
    <cfRule type="containsText" dxfId="1191" priority="1366" operator="containsText" text="Наименование инвестиционного проекта">
      <formula>NOT(ISERROR(SEARCH("Наименование инвестиционного проекта",U413)))</formula>
    </cfRule>
  </conditionalFormatting>
  <conditionalFormatting sqref="U413">
    <cfRule type="cellIs" dxfId="1190" priority="1365" operator="equal">
      <formula>0</formula>
    </cfRule>
  </conditionalFormatting>
  <conditionalFormatting sqref="T413">
    <cfRule type="containsText" dxfId="1189" priority="1364" operator="containsText" text="Наименование инвестиционного проекта">
      <formula>NOT(ISERROR(SEARCH("Наименование инвестиционного проекта",T413)))</formula>
    </cfRule>
  </conditionalFormatting>
  <conditionalFormatting sqref="T413">
    <cfRule type="cellIs" dxfId="1188" priority="1363" operator="equal">
      <formula>0</formula>
    </cfRule>
  </conditionalFormatting>
  <conditionalFormatting sqref="T406:T407">
    <cfRule type="containsText" dxfId="1187" priority="1362" operator="containsText" text="Наименование инвестиционного проекта">
      <formula>NOT(ISERROR(SEARCH("Наименование инвестиционного проекта",T406)))</formula>
    </cfRule>
  </conditionalFormatting>
  <conditionalFormatting sqref="T406:T407">
    <cfRule type="cellIs" dxfId="1186" priority="1361" operator="equal">
      <formula>0</formula>
    </cfRule>
  </conditionalFormatting>
  <conditionalFormatting sqref="U406:U407">
    <cfRule type="containsText" dxfId="1185" priority="1360" operator="containsText" text="Наименование инвестиционного проекта">
      <formula>NOT(ISERROR(SEARCH("Наименование инвестиционного проекта",U406)))</formula>
    </cfRule>
  </conditionalFormatting>
  <conditionalFormatting sqref="U406:U407">
    <cfRule type="cellIs" dxfId="1184" priority="1359" operator="equal">
      <formula>0</formula>
    </cfRule>
  </conditionalFormatting>
  <conditionalFormatting sqref="U380:U383">
    <cfRule type="containsText" dxfId="1183" priority="1358" operator="containsText" text="Наименование инвестиционного проекта">
      <formula>NOT(ISERROR(SEARCH("Наименование инвестиционного проекта",U380)))</formula>
    </cfRule>
  </conditionalFormatting>
  <conditionalFormatting sqref="U380:U383">
    <cfRule type="cellIs" dxfId="1182" priority="1357" operator="equal">
      <formula>0</formula>
    </cfRule>
  </conditionalFormatting>
  <conditionalFormatting sqref="T380:T383">
    <cfRule type="containsText" dxfId="1181" priority="1356" operator="containsText" text="Наименование инвестиционного проекта">
      <formula>NOT(ISERROR(SEARCH("Наименование инвестиционного проекта",T380)))</formula>
    </cfRule>
  </conditionalFormatting>
  <conditionalFormatting sqref="T380:T383">
    <cfRule type="cellIs" dxfId="1180" priority="1355" operator="equal">
      <formula>0</formula>
    </cfRule>
  </conditionalFormatting>
  <conditionalFormatting sqref="H394">
    <cfRule type="containsText" dxfId="1179" priority="1354" operator="containsText" text="Наименование инвестиционного проекта">
      <formula>NOT(ISERROR(SEARCH("Наименование инвестиционного проекта",H394)))</formula>
    </cfRule>
  </conditionalFormatting>
  <conditionalFormatting sqref="H394">
    <cfRule type="cellIs" dxfId="1178" priority="1353" operator="equal">
      <formula>0</formula>
    </cfRule>
  </conditionalFormatting>
  <conditionalFormatting sqref="I394:U394">
    <cfRule type="containsText" dxfId="1177" priority="1352" operator="containsText" text="Наименование инвестиционного проекта">
      <formula>NOT(ISERROR(SEARCH("Наименование инвестиционного проекта",I394)))</formula>
    </cfRule>
  </conditionalFormatting>
  <conditionalFormatting sqref="I394:U394">
    <cfRule type="cellIs" dxfId="1176" priority="1351" operator="equal">
      <formula>0</formula>
    </cfRule>
  </conditionalFormatting>
  <conditionalFormatting sqref="D394:G394">
    <cfRule type="containsText" dxfId="1175" priority="1350" operator="containsText" text="Наименование инвестиционного проекта">
      <formula>NOT(ISERROR(SEARCH("Наименование инвестиционного проекта",D394)))</formula>
    </cfRule>
  </conditionalFormatting>
  <conditionalFormatting sqref="D394:G394">
    <cfRule type="cellIs" dxfId="1174" priority="1349" operator="equal">
      <formula>0</formula>
    </cfRule>
  </conditionalFormatting>
  <conditionalFormatting sqref="T391">
    <cfRule type="containsText" dxfId="1173" priority="1342" operator="containsText" text="Наименование инвестиционного проекта">
      <formula>NOT(ISERROR(SEARCH("Наименование инвестиционного проекта",T391)))</formula>
    </cfRule>
  </conditionalFormatting>
  <conditionalFormatting sqref="T391">
    <cfRule type="cellIs" dxfId="1172" priority="1341" operator="equal">
      <formula>0</formula>
    </cfRule>
  </conditionalFormatting>
  <conditionalFormatting sqref="U391">
    <cfRule type="containsText" dxfId="1171" priority="1340" operator="containsText" text="Наименование инвестиционного проекта">
      <formula>NOT(ISERROR(SEARCH("Наименование инвестиционного проекта",U391)))</formula>
    </cfRule>
  </conditionalFormatting>
  <conditionalFormatting sqref="U391">
    <cfRule type="cellIs" dxfId="1170" priority="1339" operator="equal">
      <formula>0</formula>
    </cfRule>
  </conditionalFormatting>
  <conditionalFormatting sqref="D391">
    <cfRule type="containsText" dxfId="1169" priority="1338" operator="containsText" text="Наименование инвестиционного проекта">
      <formula>NOT(ISERROR(SEARCH("Наименование инвестиционного проекта",D391)))</formula>
    </cfRule>
  </conditionalFormatting>
  <conditionalFormatting sqref="D391">
    <cfRule type="cellIs" dxfId="1168" priority="1337" operator="equal">
      <formula>0</formula>
    </cfRule>
  </conditionalFormatting>
  <conditionalFormatting sqref="D389">
    <cfRule type="containsText" dxfId="1167" priority="1336" operator="containsText" text="Наименование инвестиционного проекта">
      <formula>NOT(ISERROR(SEARCH("Наименование инвестиционного проекта",D389)))</formula>
    </cfRule>
  </conditionalFormatting>
  <conditionalFormatting sqref="D389">
    <cfRule type="cellIs" dxfId="1166" priority="1335" operator="equal">
      <formula>0</formula>
    </cfRule>
  </conditionalFormatting>
  <conditionalFormatting sqref="E389:S389">
    <cfRule type="containsText" dxfId="1165" priority="1334" operator="containsText" text="Наименование инвестиционного проекта">
      <formula>NOT(ISERROR(SEARCH("Наименование инвестиционного проекта",E389)))</formula>
    </cfRule>
  </conditionalFormatting>
  <conditionalFormatting sqref="E389:S389">
    <cfRule type="cellIs" dxfId="1164" priority="1333" operator="equal">
      <formula>0</formula>
    </cfRule>
  </conditionalFormatting>
  <conditionalFormatting sqref="T389">
    <cfRule type="containsText" dxfId="1163" priority="1332" operator="containsText" text="Наименование инвестиционного проекта">
      <formula>NOT(ISERROR(SEARCH("Наименование инвестиционного проекта",T389)))</formula>
    </cfRule>
  </conditionalFormatting>
  <conditionalFormatting sqref="T389">
    <cfRule type="cellIs" dxfId="1162" priority="1331" operator="equal">
      <formula>0</formula>
    </cfRule>
  </conditionalFormatting>
  <conditionalFormatting sqref="U389">
    <cfRule type="containsText" dxfId="1161" priority="1330" operator="containsText" text="Наименование инвестиционного проекта">
      <formula>NOT(ISERROR(SEARCH("Наименование инвестиционного проекта",U389)))</formula>
    </cfRule>
  </conditionalFormatting>
  <conditionalFormatting sqref="U389">
    <cfRule type="cellIs" dxfId="1160" priority="1329" operator="equal">
      <formula>0</formula>
    </cfRule>
  </conditionalFormatting>
  <conditionalFormatting sqref="D435">
    <cfRule type="containsText" dxfId="1159" priority="1326" operator="containsText" text="Наименование инвестиционного проекта">
      <formula>NOT(ISERROR(SEARCH("Наименование инвестиционного проекта",D435)))</formula>
    </cfRule>
  </conditionalFormatting>
  <conditionalFormatting sqref="D435">
    <cfRule type="cellIs" dxfId="1158" priority="1325" operator="equal">
      <formula>0</formula>
    </cfRule>
  </conditionalFormatting>
  <conditionalFormatting sqref="D437:E437">
    <cfRule type="containsText" dxfId="1157" priority="1322" operator="containsText" text="Наименование инвестиционного проекта">
      <formula>NOT(ISERROR(SEARCH("Наименование инвестиционного проекта",D437)))</formula>
    </cfRule>
  </conditionalFormatting>
  <conditionalFormatting sqref="D437:E437">
    <cfRule type="cellIs" dxfId="1156" priority="1321" operator="equal">
      <formula>0</formula>
    </cfRule>
  </conditionalFormatting>
  <conditionalFormatting sqref="E435:S435">
    <cfRule type="containsText" dxfId="1155" priority="1320" operator="containsText" text="Наименование инвестиционного проекта">
      <formula>NOT(ISERROR(SEARCH("Наименование инвестиционного проекта",E435)))</formula>
    </cfRule>
  </conditionalFormatting>
  <conditionalFormatting sqref="E435:S435">
    <cfRule type="cellIs" dxfId="1154" priority="1319" operator="equal">
      <formula>0</formula>
    </cfRule>
  </conditionalFormatting>
  <conditionalFormatting sqref="T435:U435">
    <cfRule type="containsText" dxfId="1153" priority="1318" operator="containsText" text="Наименование инвестиционного проекта">
      <formula>NOT(ISERROR(SEARCH("Наименование инвестиционного проекта",T435)))</formula>
    </cfRule>
  </conditionalFormatting>
  <conditionalFormatting sqref="T435:U435">
    <cfRule type="cellIs" dxfId="1152" priority="1317" operator="equal">
      <formula>0</formula>
    </cfRule>
  </conditionalFormatting>
  <conditionalFormatting sqref="E421:S421">
    <cfRule type="containsText" dxfId="1151" priority="1316" operator="containsText" text="Наименование инвестиционного проекта">
      <formula>NOT(ISERROR(SEARCH("Наименование инвестиционного проекта",E421)))</formula>
    </cfRule>
  </conditionalFormatting>
  <conditionalFormatting sqref="E421:S421">
    <cfRule type="cellIs" dxfId="1150" priority="1315" operator="equal">
      <formula>0</formula>
    </cfRule>
  </conditionalFormatting>
  <conditionalFormatting sqref="E407:K407">
    <cfRule type="containsText" dxfId="1149" priority="1314" operator="containsText" text="Наименование инвестиционного проекта">
      <formula>NOT(ISERROR(SEARCH("Наименование инвестиционного проекта",E407)))</formula>
    </cfRule>
  </conditionalFormatting>
  <conditionalFormatting sqref="E407:K407">
    <cfRule type="cellIs" dxfId="1148" priority="1313" operator="equal">
      <formula>0</formula>
    </cfRule>
  </conditionalFormatting>
  <conditionalFormatting sqref="L407:Q407">
    <cfRule type="containsText" dxfId="1147" priority="1312" operator="containsText" text="Наименование инвестиционного проекта">
      <formula>NOT(ISERROR(SEARCH("Наименование инвестиционного проекта",L407)))</formula>
    </cfRule>
  </conditionalFormatting>
  <conditionalFormatting sqref="L407:Q407">
    <cfRule type="cellIs" dxfId="1146" priority="1311" operator="equal">
      <formula>0</formula>
    </cfRule>
  </conditionalFormatting>
  <conditionalFormatting sqref="R407:S407">
    <cfRule type="containsText" dxfId="1145" priority="1310" operator="containsText" text="Наименование инвестиционного проекта">
      <formula>NOT(ISERROR(SEARCH("Наименование инвестиционного проекта",R407)))</formula>
    </cfRule>
  </conditionalFormatting>
  <conditionalFormatting sqref="R407:S407">
    <cfRule type="cellIs" dxfId="1144" priority="1309" operator="equal">
      <formula>0</formula>
    </cfRule>
  </conditionalFormatting>
  <conditionalFormatting sqref="E391:S391">
    <cfRule type="containsText" dxfId="1143" priority="1308" operator="containsText" text="Наименование инвестиционного проекта">
      <formula>NOT(ISERROR(SEARCH("Наименование инвестиционного проекта",E391)))</formula>
    </cfRule>
  </conditionalFormatting>
  <conditionalFormatting sqref="E391:S391">
    <cfRule type="cellIs" dxfId="1142" priority="1307" operator="equal">
      <formula>0</formula>
    </cfRule>
  </conditionalFormatting>
  <conditionalFormatting sqref="E383:S383">
    <cfRule type="containsText" dxfId="1141" priority="1306" operator="containsText" text="Наименование инвестиционного проекта">
      <formula>NOT(ISERROR(SEARCH("Наименование инвестиционного проекта",E383)))</formula>
    </cfRule>
  </conditionalFormatting>
  <conditionalFormatting sqref="E383:S383">
    <cfRule type="cellIs" dxfId="1140" priority="1305" operator="equal">
      <formula>0</formula>
    </cfRule>
  </conditionalFormatting>
  <conditionalFormatting sqref="E382:K382">
    <cfRule type="containsText" dxfId="1139" priority="1304" operator="containsText" text="Наименование инвестиционного проекта">
      <formula>NOT(ISERROR(SEARCH("Наименование инвестиционного проекта",E382)))</formula>
    </cfRule>
  </conditionalFormatting>
  <conditionalFormatting sqref="E382:K382">
    <cfRule type="cellIs" dxfId="1138" priority="1303" operator="equal">
      <formula>0</formula>
    </cfRule>
  </conditionalFormatting>
  <conditionalFormatting sqref="L382:P382">
    <cfRule type="containsText" dxfId="1137" priority="1302" operator="containsText" text="Наименование инвестиционного проекта">
      <formula>NOT(ISERROR(SEARCH("Наименование инвестиционного проекта",L382)))</formula>
    </cfRule>
  </conditionalFormatting>
  <conditionalFormatting sqref="L382:P382">
    <cfRule type="cellIs" dxfId="1136" priority="1301" operator="equal">
      <formula>0</formula>
    </cfRule>
  </conditionalFormatting>
  <conditionalFormatting sqref="Q382:S382">
    <cfRule type="containsText" dxfId="1135" priority="1300" operator="containsText" text="Наименование инвестиционного проекта">
      <formula>NOT(ISERROR(SEARCH("Наименование инвестиционного проекта",Q382)))</formula>
    </cfRule>
  </conditionalFormatting>
  <conditionalFormatting sqref="Q382:S382">
    <cfRule type="cellIs" dxfId="1134" priority="1299" operator="equal">
      <formula>0</formula>
    </cfRule>
  </conditionalFormatting>
  <conditionalFormatting sqref="E380:S380">
    <cfRule type="containsText" dxfId="1133" priority="1298" operator="containsText" text="Наименование инвестиционного проекта">
      <formula>NOT(ISERROR(SEARCH("Наименование инвестиционного проекта",E380)))</formula>
    </cfRule>
  </conditionalFormatting>
  <conditionalFormatting sqref="E380:S380">
    <cfRule type="cellIs" dxfId="1132" priority="1297" operator="equal">
      <formula>0</formula>
    </cfRule>
  </conditionalFormatting>
  <conditionalFormatting sqref="D357">
    <cfRule type="containsText" dxfId="1131" priority="1296" operator="containsText" text="Наименование инвестиционного проекта">
      <formula>NOT(ISERROR(SEARCH("Наименование инвестиционного проекта",D357)))</formula>
    </cfRule>
  </conditionalFormatting>
  <conditionalFormatting sqref="D357">
    <cfRule type="cellIs" dxfId="1130" priority="1295" operator="equal">
      <formula>0</formula>
    </cfRule>
  </conditionalFormatting>
  <conditionalFormatting sqref="R357">
    <cfRule type="containsText" dxfId="1129" priority="1294" operator="containsText" text="Наименование инвестиционного проекта">
      <formula>NOT(ISERROR(SEARCH("Наименование инвестиционного проекта",R357)))</formula>
    </cfRule>
  </conditionalFormatting>
  <conditionalFormatting sqref="R357">
    <cfRule type="cellIs" dxfId="1128" priority="1293" operator="equal">
      <formula>0</formula>
    </cfRule>
  </conditionalFormatting>
  <conditionalFormatting sqref="S357">
    <cfRule type="containsText" dxfId="1127" priority="1292" operator="containsText" text="Наименование инвестиционного проекта">
      <formula>NOT(ISERROR(SEARCH("Наименование инвестиционного проекта",S357)))</formula>
    </cfRule>
  </conditionalFormatting>
  <conditionalFormatting sqref="S357">
    <cfRule type="cellIs" dxfId="1126" priority="1291" operator="equal">
      <formula>0</formula>
    </cfRule>
  </conditionalFormatting>
  <conditionalFormatting sqref="E357:Q357">
    <cfRule type="containsText" dxfId="1125" priority="1290" operator="containsText" text="Наименование инвестиционного проекта">
      <formula>NOT(ISERROR(SEARCH("Наименование инвестиционного проекта",E357)))</formula>
    </cfRule>
  </conditionalFormatting>
  <conditionalFormatting sqref="E357:Q357">
    <cfRule type="cellIs" dxfId="1124" priority="1289" operator="equal">
      <formula>0</formula>
    </cfRule>
  </conditionalFormatting>
  <conditionalFormatting sqref="F353">
    <cfRule type="containsText" dxfId="1123" priority="1288" operator="containsText" text="Наименование инвестиционного проекта">
      <formula>NOT(ISERROR(SEARCH("Наименование инвестиционного проекта",F353)))</formula>
    </cfRule>
  </conditionalFormatting>
  <conditionalFormatting sqref="F353">
    <cfRule type="cellIs" dxfId="1122" priority="1287" operator="equal">
      <formula>0</formula>
    </cfRule>
  </conditionalFormatting>
  <conditionalFormatting sqref="G353:S353">
    <cfRule type="containsText" dxfId="1121" priority="1286" operator="containsText" text="Наименование инвестиционного проекта">
      <formula>NOT(ISERROR(SEARCH("Наименование инвестиционного проекта",G353)))</formula>
    </cfRule>
  </conditionalFormatting>
  <conditionalFormatting sqref="G353:S353">
    <cfRule type="cellIs" dxfId="1120" priority="1285" operator="equal">
      <formula>0</formula>
    </cfRule>
  </conditionalFormatting>
  <conditionalFormatting sqref="D353:E353">
    <cfRule type="containsText" dxfId="1119" priority="1284" operator="containsText" text="Наименование инвестиционного проекта">
      <formula>NOT(ISERROR(SEARCH("Наименование инвестиционного проекта",D353)))</formula>
    </cfRule>
  </conditionalFormatting>
  <conditionalFormatting sqref="D353:E353">
    <cfRule type="cellIs" dxfId="1118" priority="1283" operator="equal">
      <formula>0</formula>
    </cfRule>
  </conditionalFormatting>
  <conditionalFormatting sqref="F352">
    <cfRule type="containsText" dxfId="1117" priority="1282" operator="containsText" text="Наименование инвестиционного проекта">
      <formula>NOT(ISERROR(SEARCH("Наименование инвестиционного проекта",F352)))</formula>
    </cfRule>
  </conditionalFormatting>
  <conditionalFormatting sqref="F352">
    <cfRule type="cellIs" dxfId="1116" priority="1281" operator="equal">
      <formula>0</formula>
    </cfRule>
  </conditionalFormatting>
  <conditionalFormatting sqref="G352:S352">
    <cfRule type="containsText" dxfId="1115" priority="1280" operator="containsText" text="Наименование инвестиционного проекта">
      <formula>NOT(ISERROR(SEARCH("Наименование инвестиционного проекта",G352)))</formula>
    </cfRule>
  </conditionalFormatting>
  <conditionalFormatting sqref="G352:S352">
    <cfRule type="cellIs" dxfId="1114" priority="1279" operator="equal">
      <formula>0</formula>
    </cfRule>
  </conditionalFormatting>
  <conditionalFormatting sqref="D352:E352">
    <cfRule type="containsText" dxfId="1113" priority="1278" operator="containsText" text="Наименование инвестиционного проекта">
      <formula>NOT(ISERROR(SEARCH("Наименование инвестиционного проекта",D352)))</formula>
    </cfRule>
  </conditionalFormatting>
  <conditionalFormatting sqref="D352:E352">
    <cfRule type="cellIs" dxfId="1112" priority="1277" operator="equal">
      <formula>0</formula>
    </cfRule>
  </conditionalFormatting>
  <conditionalFormatting sqref="F348">
    <cfRule type="containsText" dxfId="1111" priority="1276" operator="containsText" text="Наименование инвестиционного проекта">
      <formula>NOT(ISERROR(SEARCH("Наименование инвестиционного проекта",F348)))</formula>
    </cfRule>
  </conditionalFormatting>
  <conditionalFormatting sqref="F348">
    <cfRule type="cellIs" dxfId="1110" priority="1275" operator="equal">
      <formula>0</formula>
    </cfRule>
  </conditionalFormatting>
  <conditionalFormatting sqref="G348">
    <cfRule type="containsText" dxfId="1109" priority="1274" operator="containsText" text="Наименование инвестиционного проекта">
      <formula>NOT(ISERROR(SEARCH("Наименование инвестиционного проекта",G348)))</formula>
    </cfRule>
  </conditionalFormatting>
  <conditionalFormatting sqref="G348">
    <cfRule type="cellIs" dxfId="1108" priority="1273" operator="equal">
      <formula>0</formula>
    </cfRule>
  </conditionalFormatting>
  <conditionalFormatting sqref="H348:S348">
    <cfRule type="containsText" dxfId="1107" priority="1272" operator="containsText" text="Наименование инвестиционного проекта">
      <formula>NOT(ISERROR(SEARCH("Наименование инвестиционного проекта",H348)))</formula>
    </cfRule>
  </conditionalFormatting>
  <conditionalFormatting sqref="H348:S348">
    <cfRule type="cellIs" dxfId="1106" priority="1271" operator="equal">
      <formula>0</formula>
    </cfRule>
  </conditionalFormatting>
  <conditionalFormatting sqref="D348">
    <cfRule type="containsText" dxfId="1105" priority="1270" operator="containsText" text="Наименование инвестиционного проекта">
      <formula>NOT(ISERROR(SEARCH("Наименование инвестиционного проекта",D348)))</formula>
    </cfRule>
  </conditionalFormatting>
  <conditionalFormatting sqref="D348">
    <cfRule type="cellIs" dxfId="1104" priority="1269" operator="equal">
      <formula>0</formula>
    </cfRule>
  </conditionalFormatting>
  <conditionalFormatting sqref="F347">
    <cfRule type="containsText" dxfId="1103" priority="1268" operator="containsText" text="Наименование инвестиционного проекта">
      <formula>NOT(ISERROR(SEARCH("Наименование инвестиционного проекта",F347)))</formula>
    </cfRule>
  </conditionalFormatting>
  <conditionalFormatting sqref="F347">
    <cfRule type="cellIs" dxfId="1102" priority="1267" operator="equal">
      <formula>0</formula>
    </cfRule>
  </conditionalFormatting>
  <conditionalFormatting sqref="G347:S347">
    <cfRule type="containsText" dxfId="1101" priority="1266" operator="containsText" text="Наименование инвестиционного проекта">
      <formula>NOT(ISERROR(SEARCH("Наименование инвестиционного проекта",G347)))</formula>
    </cfRule>
  </conditionalFormatting>
  <conditionalFormatting sqref="G347:S347">
    <cfRule type="cellIs" dxfId="1100" priority="1265" operator="equal">
      <formula>0</formula>
    </cfRule>
  </conditionalFormatting>
  <conditionalFormatting sqref="D347:E347">
    <cfRule type="containsText" dxfId="1099" priority="1264" operator="containsText" text="Наименование инвестиционного проекта">
      <formula>NOT(ISERROR(SEARCH("Наименование инвестиционного проекта",D347)))</formula>
    </cfRule>
  </conditionalFormatting>
  <conditionalFormatting sqref="D347:E347">
    <cfRule type="cellIs" dxfId="1098" priority="1263" operator="equal">
      <formula>0</formula>
    </cfRule>
  </conditionalFormatting>
  <conditionalFormatting sqref="F305">
    <cfRule type="containsText" dxfId="1097" priority="1256" operator="containsText" text="Наименование инвестиционного проекта">
      <formula>NOT(ISERROR(SEARCH("Наименование инвестиционного проекта",F305)))</formula>
    </cfRule>
  </conditionalFormatting>
  <conditionalFormatting sqref="F305">
    <cfRule type="cellIs" dxfId="1096" priority="1255" operator="equal">
      <formula>0</formula>
    </cfRule>
  </conditionalFormatting>
  <conditionalFormatting sqref="G305:H305">
    <cfRule type="containsText" dxfId="1095" priority="1252" operator="containsText" text="Наименование инвестиционного проекта">
      <formula>NOT(ISERROR(SEARCH("Наименование инвестиционного проекта",G305)))</formula>
    </cfRule>
  </conditionalFormatting>
  <conditionalFormatting sqref="G305:H305">
    <cfRule type="cellIs" dxfId="1094" priority="1251" operator="equal">
      <formula>0</formula>
    </cfRule>
  </conditionalFormatting>
  <conditionalFormatting sqref="F297">
    <cfRule type="containsText" dxfId="1093" priority="1248" operator="containsText" text="Наименование инвестиционного проекта">
      <formula>NOT(ISERROR(SEARCH("Наименование инвестиционного проекта",F297)))</formula>
    </cfRule>
  </conditionalFormatting>
  <conditionalFormatting sqref="F297">
    <cfRule type="cellIs" dxfId="1092" priority="1247" operator="equal">
      <formula>0</formula>
    </cfRule>
  </conditionalFormatting>
  <conditionalFormatting sqref="G297:H297">
    <cfRule type="containsText" dxfId="1091" priority="1246" operator="containsText" text="Наименование инвестиционного проекта">
      <formula>NOT(ISERROR(SEARCH("Наименование инвестиционного проекта",G297)))</formula>
    </cfRule>
  </conditionalFormatting>
  <conditionalFormatting sqref="G297:H297">
    <cfRule type="cellIs" dxfId="1090" priority="1245" operator="equal">
      <formula>0</formula>
    </cfRule>
  </conditionalFormatting>
  <conditionalFormatting sqref="D297:E297">
    <cfRule type="containsText" dxfId="1089" priority="1244" operator="containsText" text="Наименование инвестиционного проекта">
      <formula>NOT(ISERROR(SEARCH("Наименование инвестиционного проекта",D297)))</formula>
    </cfRule>
  </conditionalFormatting>
  <conditionalFormatting sqref="D297:E297">
    <cfRule type="cellIs" dxfId="1088" priority="1243" operator="equal">
      <formula>0</formula>
    </cfRule>
  </conditionalFormatting>
  <conditionalFormatting sqref="H275">
    <cfRule type="containsText" dxfId="1087" priority="1230" operator="containsText" text="Наименование инвестиционного проекта">
      <formula>NOT(ISERROR(SEARCH("Наименование инвестиционного проекта",H275)))</formula>
    </cfRule>
  </conditionalFormatting>
  <conditionalFormatting sqref="H275">
    <cfRule type="cellIs" dxfId="1086" priority="1229" operator="equal">
      <formula>0</formula>
    </cfRule>
  </conditionalFormatting>
  <conditionalFormatting sqref="H271">
    <cfRule type="containsText" dxfId="1085" priority="1224" operator="containsText" text="Наименование инвестиционного проекта">
      <formula>NOT(ISERROR(SEARCH("Наименование инвестиционного проекта",H271)))</formula>
    </cfRule>
  </conditionalFormatting>
  <conditionalFormatting sqref="H271">
    <cfRule type="cellIs" dxfId="1084" priority="1223" operator="equal">
      <formula>0</formula>
    </cfRule>
  </conditionalFormatting>
  <conditionalFormatting sqref="F260">
    <cfRule type="containsText" dxfId="1083" priority="1220" operator="containsText" text="Наименование инвестиционного проекта">
      <formula>NOT(ISERROR(SEARCH("Наименование инвестиционного проекта",F260)))</formula>
    </cfRule>
  </conditionalFormatting>
  <conditionalFormatting sqref="F260">
    <cfRule type="cellIs" dxfId="1082" priority="1219" operator="equal">
      <formula>0</formula>
    </cfRule>
  </conditionalFormatting>
  <conditionalFormatting sqref="G260:H260">
    <cfRule type="containsText" dxfId="1081" priority="1218" operator="containsText" text="Наименование инвестиционного проекта">
      <formula>NOT(ISERROR(SEARCH("Наименование инвестиционного проекта",G260)))</formula>
    </cfRule>
  </conditionalFormatting>
  <conditionalFormatting sqref="G260:H260">
    <cfRule type="cellIs" dxfId="1080" priority="1217" operator="equal">
      <formula>0</formula>
    </cfRule>
  </conditionalFormatting>
  <conditionalFormatting sqref="D260:E260">
    <cfRule type="containsText" dxfId="1079" priority="1216" operator="containsText" text="Наименование инвестиционного проекта">
      <formula>NOT(ISERROR(SEARCH("Наименование инвестиционного проекта",D260)))</formula>
    </cfRule>
  </conditionalFormatting>
  <conditionalFormatting sqref="D260:E260">
    <cfRule type="cellIs" dxfId="1078" priority="1215" operator="equal">
      <formula>0</formula>
    </cfRule>
  </conditionalFormatting>
  <conditionalFormatting sqref="D256">
    <cfRule type="containsText" dxfId="1077" priority="1214" operator="containsText" text="Наименование инвестиционного проекта">
      <formula>NOT(ISERROR(SEARCH("Наименование инвестиционного проекта",D256)))</formula>
    </cfRule>
  </conditionalFormatting>
  <conditionalFormatting sqref="D256">
    <cfRule type="cellIs" dxfId="1076" priority="1213" operator="equal">
      <formula>0</formula>
    </cfRule>
  </conditionalFormatting>
  <conditionalFormatting sqref="E256:H256">
    <cfRule type="containsText" dxfId="1075" priority="1212" operator="containsText" text="Наименование инвестиционного проекта">
      <formula>NOT(ISERROR(SEARCH("Наименование инвестиционного проекта",E256)))</formula>
    </cfRule>
  </conditionalFormatting>
  <conditionalFormatting sqref="E256:H256">
    <cfRule type="cellIs" dxfId="1074" priority="1211" operator="equal">
      <formula>0</formula>
    </cfRule>
  </conditionalFormatting>
  <conditionalFormatting sqref="D252">
    <cfRule type="containsText" dxfId="1073" priority="1208" operator="containsText" text="Наименование инвестиционного проекта">
      <formula>NOT(ISERROR(SEARCH("Наименование инвестиционного проекта",D252)))</formula>
    </cfRule>
  </conditionalFormatting>
  <conditionalFormatting sqref="D252">
    <cfRule type="cellIs" dxfId="1072" priority="1207" operator="equal">
      <formula>0</formula>
    </cfRule>
  </conditionalFormatting>
  <conditionalFormatting sqref="E252:H252">
    <cfRule type="containsText" dxfId="1071" priority="1206" operator="containsText" text="Наименование инвестиционного проекта">
      <formula>NOT(ISERROR(SEARCH("Наименование инвестиционного проекта",E252)))</formula>
    </cfRule>
  </conditionalFormatting>
  <conditionalFormatting sqref="E252:H252">
    <cfRule type="cellIs" dxfId="1070" priority="1205" operator="equal">
      <formula>0</formula>
    </cfRule>
  </conditionalFormatting>
  <conditionalFormatting sqref="D241">
    <cfRule type="containsText" dxfId="1069" priority="1204" operator="containsText" text="Наименование инвестиционного проекта">
      <formula>NOT(ISERROR(SEARCH("Наименование инвестиционного проекта",D241)))</formula>
    </cfRule>
  </conditionalFormatting>
  <conditionalFormatting sqref="D241">
    <cfRule type="cellIs" dxfId="1068" priority="1203" operator="equal">
      <formula>0</formula>
    </cfRule>
  </conditionalFormatting>
  <conditionalFormatting sqref="D249">
    <cfRule type="containsText" dxfId="1067" priority="1196" operator="containsText" text="Наименование инвестиционного проекта">
      <formula>NOT(ISERROR(SEARCH("Наименование инвестиционного проекта",D249)))</formula>
    </cfRule>
  </conditionalFormatting>
  <conditionalFormatting sqref="D249">
    <cfRule type="cellIs" dxfId="1066" priority="1195" operator="equal">
      <formula>0</formula>
    </cfRule>
  </conditionalFormatting>
  <conditionalFormatting sqref="E249:H249">
    <cfRule type="containsText" dxfId="1065" priority="1194" operator="containsText" text="Наименование инвестиционного проекта">
      <formula>NOT(ISERROR(SEARCH("Наименование инвестиционного проекта",E249)))</formula>
    </cfRule>
  </conditionalFormatting>
  <conditionalFormatting sqref="E249:H249">
    <cfRule type="cellIs" dxfId="1064" priority="1193" operator="equal">
      <formula>0</formula>
    </cfRule>
  </conditionalFormatting>
  <conditionalFormatting sqref="H251">
    <cfRule type="containsText" dxfId="1063" priority="1192" operator="containsText" text="Наименование инвестиционного проекта">
      <formula>NOT(ISERROR(SEARCH("Наименование инвестиционного проекта",H251)))</formula>
    </cfRule>
  </conditionalFormatting>
  <conditionalFormatting sqref="H251">
    <cfRule type="cellIs" dxfId="1062" priority="1191" operator="equal">
      <formula>0</formula>
    </cfRule>
  </conditionalFormatting>
  <conditionalFormatting sqref="H250">
    <cfRule type="containsText" dxfId="1061" priority="1190" operator="containsText" text="Наименование инвестиционного проекта">
      <formula>NOT(ISERROR(SEARCH("Наименование инвестиционного проекта",H250)))</formula>
    </cfRule>
  </conditionalFormatting>
  <conditionalFormatting sqref="H250">
    <cfRule type="cellIs" dxfId="1060" priority="1189" operator="equal">
      <formula>0</formula>
    </cfRule>
  </conditionalFormatting>
  <conditionalFormatting sqref="F255">
    <cfRule type="containsText" dxfId="1059" priority="1188" operator="containsText" text="Наименование инвестиционного проекта">
      <formula>NOT(ISERROR(SEARCH("Наименование инвестиционного проекта",F255)))</formula>
    </cfRule>
  </conditionalFormatting>
  <conditionalFormatting sqref="F255">
    <cfRule type="cellIs" dxfId="1058" priority="1187" operator="equal">
      <formula>0</formula>
    </cfRule>
  </conditionalFormatting>
  <conditionalFormatting sqref="G255:H255">
    <cfRule type="containsText" dxfId="1057" priority="1186" operator="containsText" text="Наименование инвестиционного проекта">
      <formula>NOT(ISERROR(SEARCH("Наименование инвестиционного проекта",G255)))</formula>
    </cfRule>
  </conditionalFormatting>
  <conditionalFormatting sqref="G255:H255">
    <cfRule type="cellIs" dxfId="1056" priority="1185" operator="equal">
      <formula>0</formula>
    </cfRule>
  </conditionalFormatting>
  <conditionalFormatting sqref="D255:E255">
    <cfRule type="containsText" dxfId="1055" priority="1184" operator="containsText" text="Наименование инвестиционного проекта">
      <formula>NOT(ISERROR(SEARCH("Наименование инвестиционного проекта",D255)))</formula>
    </cfRule>
  </conditionalFormatting>
  <conditionalFormatting sqref="D255:E255">
    <cfRule type="cellIs" dxfId="1054" priority="1183" operator="equal">
      <formula>0</formula>
    </cfRule>
  </conditionalFormatting>
  <conditionalFormatting sqref="F248:H248">
    <cfRule type="containsText" dxfId="1053" priority="1180" operator="containsText" text="Наименование инвестиционного проекта">
      <formula>NOT(ISERROR(SEARCH("Наименование инвестиционного проекта",F248)))</formula>
    </cfRule>
  </conditionalFormatting>
  <conditionalFormatting sqref="F248:H248">
    <cfRule type="cellIs" dxfId="1052" priority="1179" operator="equal">
      <formula>0</formula>
    </cfRule>
  </conditionalFormatting>
  <conditionalFormatting sqref="D248:E248">
    <cfRule type="containsText" dxfId="1051" priority="1178" operator="containsText" text="Наименование инвестиционного проекта">
      <formula>NOT(ISERROR(SEARCH("Наименование инвестиционного проекта",D248)))</formula>
    </cfRule>
  </conditionalFormatting>
  <conditionalFormatting sqref="D248:E248">
    <cfRule type="cellIs" dxfId="1050" priority="1177" operator="equal">
      <formula>0</formula>
    </cfRule>
  </conditionalFormatting>
  <conditionalFormatting sqref="F225">
    <cfRule type="containsText" dxfId="1049" priority="1176" operator="containsText" text="Наименование инвестиционного проекта">
      <formula>NOT(ISERROR(SEARCH("Наименование инвестиционного проекта",F225)))</formula>
    </cfRule>
  </conditionalFormatting>
  <conditionalFormatting sqref="F225">
    <cfRule type="cellIs" dxfId="1048" priority="1175" operator="equal">
      <formula>0</formula>
    </cfRule>
  </conditionalFormatting>
  <conditionalFormatting sqref="G225:H225">
    <cfRule type="containsText" dxfId="1047" priority="1174" operator="containsText" text="Наименование инвестиционного проекта">
      <formula>NOT(ISERROR(SEARCH("Наименование инвестиционного проекта",G225)))</formula>
    </cfRule>
  </conditionalFormatting>
  <conditionalFormatting sqref="G225:H225">
    <cfRule type="cellIs" dxfId="1046" priority="1173" operator="equal">
      <formula>0</formula>
    </cfRule>
  </conditionalFormatting>
  <conditionalFormatting sqref="D225:E225">
    <cfRule type="containsText" dxfId="1045" priority="1172" operator="containsText" text="Наименование инвестиционного проекта">
      <formula>NOT(ISERROR(SEARCH("Наименование инвестиционного проекта",D225)))</formula>
    </cfRule>
  </conditionalFormatting>
  <conditionalFormatting sqref="D225:E225">
    <cfRule type="cellIs" dxfId="1044" priority="1171" operator="equal">
      <formula>0</formula>
    </cfRule>
  </conditionalFormatting>
  <conditionalFormatting sqref="G223:H223">
    <cfRule type="containsText" dxfId="1043" priority="1168" operator="containsText" text="Наименование инвестиционного проекта">
      <formula>NOT(ISERROR(SEARCH("Наименование инвестиционного проекта",G223)))</formula>
    </cfRule>
  </conditionalFormatting>
  <conditionalFormatting sqref="G223:H223">
    <cfRule type="cellIs" dxfId="1042" priority="1167" operator="equal">
      <formula>0</formula>
    </cfRule>
  </conditionalFormatting>
  <conditionalFormatting sqref="G221:H221">
    <cfRule type="containsText" dxfId="1041" priority="1164" operator="containsText" text="Наименование инвестиционного проекта">
      <formula>NOT(ISERROR(SEARCH("Наименование инвестиционного проекта",G221)))</formula>
    </cfRule>
  </conditionalFormatting>
  <conditionalFormatting sqref="G221:H221">
    <cfRule type="cellIs" dxfId="1040" priority="1163" operator="equal">
      <formula>0</formula>
    </cfRule>
  </conditionalFormatting>
  <conditionalFormatting sqref="F220:H220">
    <cfRule type="containsText" dxfId="1039" priority="1160" operator="containsText" text="Наименование инвестиционного проекта">
      <formula>NOT(ISERROR(SEARCH("Наименование инвестиционного проекта",F220)))</formula>
    </cfRule>
  </conditionalFormatting>
  <conditionalFormatting sqref="F220:H220">
    <cfRule type="cellIs" dxfId="1038" priority="1159" operator="equal">
      <formula>0</formula>
    </cfRule>
  </conditionalFormatting>
  <conditionalFormatting sqref="D220:E220">
    <cfRule type="containsText" dxfId="1037" priority="1158" operator="containsText" text="Наименование инвестиционного проекта">
      <formula>NOT(ISERROR(SEARCH("Наименование инвестиционного проекта",D220)))</formula>
    </cfRule>
  </conditionalFormatting>
  <conditionalFormatting sqref="D220:E220">
    <cfRule type="cellIs" dxfId="1036" priority="1157" operator="equal">
      <formula>0</formula>
    </cfRule>
  </conditionalFormatting>
  <conditionalFormatting sqref="F217">
    <cfRule type="containsText" dxfId="1035" priority="1148" operator="containsText" text="Наименование инвестиционного проекта">
      <formula>NOT(ISERROR(SEARCH("Наименование инвестиционного проекта",F217)))</formula>
    </cfRule>
  </conditionalFormatting>
  <conditionalFormatting sqref="F217">
    <cfRule type="cellIs" dxfId="1034" priority="1147" operator="equal">
      <formula>0</formula>
    </cfRule>
  </conditionalFormatting>
  <conditionalFormatting sqref="F222:H222">
    <cfRule type="containsText" dxfId="1033" priority="1146" operator="containsText" text="Наименование инвестиционного проекта">
      <formula>NOT(ISERROR(SEARCH("Наименование инвестиционного проекта",F222)))</formula>
    </cfRule>
  </conditionalFormatting>
  <conditionalFormatting sqref="F222:H222">
    <cfRule type="cellIs" dxfId="1032" priority="1145" operator="equal">
      <formula>0</formula>
    </cfRule>
  </conditionalFormatting>
  <conditionalFormatting sqref="D222:E222">
    <cfRule type="containsText" dxfId="1031" priority="1144" operator="containsText" text="Наименование инвестиционного проекта">
      <formula>NOT(ISERROR(SEARCH("Наименование инвестиционного проекта",D222)))</formula>
    </cfRule>
  </conditionalFormatting>
  <conditionalFormatting sqref="D222:E222">
    <cfRule type="cellIs" dxfId="1030" priority="1143" operator="equal">
      <formula>0</formula>
    </cfRule>
  </conditionalFormatting>
  <conditionalFormatting sqref="G217">
    <cfRule type="containsText" dxfId="1029" priority="1142" operator="containsText" text="Наименование инвестиционного проекта">
      <formula>NOT(ISERROR(SEARCH("Наименование инвестиционного проекта",G217)))</formula>
    </cfRule>
  </conditionalFormatting>
  <conditionalFormatting sqref="G217">
    <cfRule type="cellIs" dxfId="1028" priority="1141" operator="equal">
      <formula>0</formula>
    </cfRule>
  </conditionalFormatting>
  <conditionalFormatting sqref="D217:E217">
    <cfRule type="containsText" dxfId="1027" priority="1140" operator="containsText" text="Наименование инвестиционного проекта">
      <formula>NOT(ISERROR(SEARCH("Наименование инвестиционного проекта",D217)))</formula>
    </cfRule>
  </conditionalFormatting>
  <conditionalFormatting sqref="D217:E217">
    <cfRule type="cellIs" dxfId="1026" priority="1139" operator="equal">
      <formula>0</formula>
    </cfRule>
  </conditionalFormatting>
  <conditionalFormatting sqref="F224">
    <cfRule type="containsText" dxfId="1025" priority="1138" operator="containsText" text="Наименование инвестиционного проекта">
      <formula>NOT(ISERROR(SEARCH("Наименование инвестиционного проекта",F224)))</formula>
    </cfRule>
  </conditionalFormatting>
  <conditionalFormatting sqref="F224">
    <cfRule type="cellIs" dxfId="1024" priority="1137" operator="equal">
      <formula>0</formula>
    </cfRule>
  </conditionalFormatting>
  <conditionalFormatting sqref="D224:E224">
    <cfRule type="containsText" dxfId="1023" priority="1136" operator="containsText" text="Наименование инвестиционного проекта">
      <formula>NOT(ISERROR(SEARCH("Наименование инвестиционного проекта",D224)))</formula>
    </cfRule>
  </conditionalFormatting>
  <conditionalFormatting sqref="D224:E224">
    <cfRule type="cellIs" dxfId="1022" priority="1135" operator="equal">
      <formula>0</formula>
    </cfRule>
  </conditionalFormatting>
  <conditionalFormatting sqref="G224:H224">
    <cfRule type="containsText" dxfId="1021" priority="1134" operator="containsText" text="Наименование инвестиционного проекта">
      <formula>NOT(ISERROR(SEARCH("Наименование инвестиционного проекта",G224)))</formula>
    </cfRule>
  </conditionalFormatting>
  <conditionalFormatting sqref="G224:H224">
    <cfRule type="cellIs" dxfId="1020" priority="1133" operator="equal">
      <formula>0</formula>
    </cfRule>
  </conditionalFormatting>
  <conditionalFormatting sqref="F216">
    <cfRule type="containsText" dxfId="1019" priority="1132" operator="containsText" text="Наименование инвестиционного проекта">
      <formula>NOT(ISERROR(SEARCH("Наименование инвестиционного проекта",F216)))</formula>
    </cfRule>
  </conditionalFormatting>
  <conditionalFormatting sqref="F216">
    <cfRule type="cellIs" dxfId="1018" priority="1131" operator="equal">
      <formula>0</formula>
    </cfRule>
  </conditionalFormatting>
  <conditionalFormatting sqref="G216:H216">
    <cfRule type="containsText" dxfId="1017" priority="1130" operator="containsText" text="Наименование инвестиционного проекта">
      <formula>NOT(ISERROR(SEARCH("Наименование инвестиционного проекта",G216)))</formula>
    </cfRule>
  </conditionalFormatting>
  <conditionalFormatting sqref="G216:H216">
    <cfRule type="cellIs" dxfId="1016" priority="1129" operator="equal">
      <formula>0</formula>
    </cfRule>
  </conditionalFormatting>
  <conditionalFormatting sqref="D216:E216">
    <cfRule type="containsText" dxfId="1015" priority="1128" operator="containsText" text="Наименование инвестиционного проекта">
      <formula>NOT(ISERROR(SEARCH("Наименование инвестиционного проекта",D216)))</formula>
    </cfRule>
  </conditionalFormatting>
  <conditionalFormatting sqref="D216:E216">
    <cfRule type="cellIs" dxfId="1014" priority="1127" operator="equal">
      <formula>0</formula>
    </cfRule>
  </conditionalFormatting>
  <conditionalFormatting sqref="H217">
    <cfRule type="containsText" dxfId="1013" priority="1126" operator="containsText" text="Наименование инвестиционного проекта">
      <formula>NOT(ISERROR(SEARCH("Наименование инвестиционного проекта",H217)))</formula>
    </cfRule>
  </conditionalFormatting>
  <conditionalFormatting sqref="H217">
    <cfRule type="cellIs" dxfId="1012" priority="1125" operator="equal">
      <formula>0</formula>
    </cfRule>
  </conditionalFormatting>
  <conditionalFormatting sqref="F193">
    <cfRule type="containsText" dxfId="1011" priority="1086" operator="containsText" text="Наименование инвестиционного проекта">
      <formula>NOT(ISERROR(SEARCH("Наименование инвестиционного проекта",F193)))</formula>
    </cfRule>
  </conditionalFormatting>
  <conditionalFormatting sqref="F193">
    <cfRule type="cellIs" dxfId="1010" priority="1085" operator="equal">
      <formula>0</formula>
    </cfRule>
  </conditionalFormatting>
  <conditionalFormatting sqref="G193:H193 T193">
    <cfRule type="containsText" dxfId="1009" priority="1084" operator="containsText" text="Наименование инвестиционного проекта">
      <formula>NOT(ISERROR(SEARCH("Наименование инвестиционного проекта",G193)))</formula>
    </cfRule>
  </conditionalFormatting>
  <conditionalFormatting sqref="G193:H193 T193">
    <cfRule type="cellIs" dxfId="1008" priority="1083" operator="equal">
      <formula>0</formula>
    </cfRule>
  </conditionalFormatting>
  <conditionalFormatting sqref="D193:E193">
    <cfRule type="containsText" dxfId="1007" priority="1082" operator="containsText" text="Наименование инвестиционного проекта">
      <formula>NOT(ISERROR(SEARCH("Наименование инвестиционного проекта",D193)))</formula>
    </cfRule>
  </conditionalFormatting>
  <conditionalFormatting sqref="D193:E193">
    <cfRule type="cellIs" dxfId="1006" priority="1081" operator="equal">
      <formula>0</formula>
    </cfRule>
  </conditionalFormatting>
  <conditionalFormatting sqref="D173">
    <cfRule type="containsText" dxfId="1005" priority="1050" operator="containsText" text="Наименование инвестиционного проекта">
      <formula>NOT(ISERROR(SEARCH("Наименование инвестиционного проекта",D173)))</formula>
    </cfRule>
  </conditionalFormatting>
  <conditionalFormatting sqref="D173">
    <cfRule type="cellIs" dxfId="1004" priority="1049" operator="equal">
      <formula>0</formula>
    </cfRule>
  </conditionalFormatting>
  <conditionalFormatting sqref="E173:H173">
    <cfRule type="containsText" dxfId="1003" priority="1048" operator="containsText" text="Наименование инвестиционного проекта">
      <formula>NOT(ISERROR(SEARCH("Наименование инвестиционного проекта",E173)))</formula>
    </cfRule>
  </conditionalFormatting>
  <conditionalFormatting sqref="E173:H173">
    <cfRule type="cellIs" dxfId="1002" priority="1047" operator="equal">
      <formula>0</formula>
    </cfRule>
  </conditionalFormatting>
  <conditionalFormatting sqref="E241:H241">
    <cfRule type="containsText" dxfId="1001" priority="1046" operator="containsText" text="Наименование инвестиционного проекта">
      <formula>NOT(ISERROR(SEARCH("Наименование инвестиционного проекта",E241)))</formula>
    </cfRule>
  </conditionalFormatting>
  <conditionalFormatting sqref="E241:H241">
    <cfRule type="cellIs" dxfId="1000" priority="1045" operator="equal">
      <formula>0</formula>
    </cfRule>
  </conditionalFormatting>
  <conditionalFormatting sqref="D209">
    <cfRule type="containsText" dxfId="999" priority="1044" operator="containsText" text="Наименование инвестиционного проекта">
      <formula>NOT(ISERROR(SEARCH("Наименование инвестиционного проекта",D209)))</formula>
    </cfRule>
  </conditionalFormatting>
  <conditionalFormatting sqref="D209">
    <cfRule type="cellIs" dxfId="998" priority="1043" operator="equal">
      <formula>0</formula>
    </cfRule>
  </conditionalFormatting>
  <conditionalFormatting sqref="E209:H209">
    <cfRule type="containsText" dxfId="997" priority="1042" operator="containsText" text="Наименование инвестиционного проекта">
      <formula>NOT(ISERROR(SEARCH("Наименование инвестиционного проекта",E209)))</formula>
    </cfRule>
  </conditionalFormatting>
  <conditionalFormatting sqref="E209:H209">
    <cfRule type="cellIs" dxfId="996" priority="1041" operator="equal">
      <formula>0</formula>
    </cfRule>
  </conditionalFormatting>
  <conditionalFormatting sqref="D228">
    <cfRule type="containsText" dxfId="995" priority="1040" operator="containsText" text="Наименование инвестиционного проекта">
      <formula>NOT(ISERROR(SEARCH("Наименование инвестиционного проекта",D228)))</formula>
    </cfRule>
  </conditionalFormatting>
  <conditionalFormatting sqref="D228">
    <cfRule type="cellIs" dxfId="994" priority="1039" operator="equal">
      <formula>0</formula>
    </cfRule>
  </conditionalFormatting>
  <conditionalFormatting sqref="E228:H228">
    <cfRule type="containsText" dxfId="993" priority="1038" operator="containsText" text="Наименование инвестиционного проекта">
      <formula>NOT(ISERROR(SEARCH("Наименование инвестиционного проекта",E228)))</formula>
    </cfRule>
  </conditionalFormatting>
  <conditionalFormatting sqref="E228:H228">
    <cfRule type="cellIs" dxfId="992" priority="1037" operator="equal">
      <formula>0</formula>
    </cfRule>
  </conditionalFormatting>
  <conditionalFormatting sqref="F166">
    <cfRule type="containsText" dxfId="991" priority="1036" operator="containsText" text="Наименование инвестиционного проекта">
      <formula>NOT(ISERROR(SEARCH("Наименование инвестиционного проекта",F166)))</formula>
    </cfRule>
  </conditionalFormatting>
  <conditionalFormatting sqref="F166">
    <cfRule type="cellIs" dxfId="990" priority="1035" operator="equal">
      <formula>0</formula>
    </cfRule>
  </conditionalFormatting>
  <conditionalFormatting sqref="D166:E166">
    <cfRule type="containsText" dxfId="989" priority="1034" operator="containsText" text="Наименование инвестиционного проекта">
      <formula>NOT(ISERROR(SEARCH("Наименование инвестиционного проекта",D166)))</formula>
    </cfRule>
  </conditionalFormatting>
  <conditionalFormatting sqref="D166:E166">
    <cfRule type="cellIs" dxfId="988" priority="1033" operator="equal">
      <formula>0</formula>
    </cfRule>
  </conditionalFormatting>
  <conditionalFormatting sqref="G166:S166">
    <cfRule type="containsText" dxfId="987" priority="1032" operator="containsText" text="Наименование инвестиционного проекта">
      <formula>NOT(ISERROR(SEARCH("Наименование инвестиционного проекта",G166)))</formula>
    </cfRule>
  </conditionalFormatting>
  <conditionalFormatting sqref="G166:S166">
    <cfRule type="cellIs" dxfId="986" priority="1031" operator="equal">
      <formula>0</formula>
    </cfRule>
  </conditionalFormatting>
  <conditionalFormatting sqref="F164">
    <cfRule type="containsText" dxfId="985" priority="1030" operator="containsText" text="Наименование инвестиционного проекта">
      <formula>NOT(ISERROR(SEARCH("Наименование инвестиционного проекта",F164)))</formula>
    </cfRule>
  </conditionalFormatting>
  <conditionalFormatting sqref="F164">
    <cfRule type="cellIs" dxfId="984" priority="1029" operator="equal">
      <formula>0</formula>
    </cfRule>
  </conditionalFormatting>
  <conditionalFormatting sqref="G164:S164">
    <cfRule type="containsText" dxfId="983" priority="1028" operator="containsText" text="Наименование инвестиционного проекта">
      <formula>NOT(ISERROR(SEARCH("Наименование инвестиционного проекта",G164)))</formula>
    </cfRule>
  </conditionalFormatting>
  <conditionalFormatting sqref="G164:S164">
    <cfRule type="cellIs" dxfId="982" priority="1027" operator="equal">
      <formula>0</formula>
    </cfRule>
  </conditionalFormatting>
  <conditionalFormatting sqref="D164:E164">
    <cfRule type="containsText" dxfId="981" priority="1026" operator="containsText" text="Наименование инвестиционного проекта">
      <formula>NOT(ISERROR(SEARCH("Наименование инвестиционного проекта",D164)))</formula>
    </cfRule>
  </conditionalFormatting>
  <conditionalFormatting sqref="D164:E164">
    <cfRule type="cellIs" dxfId="980" priority="1025" operator="equal">
      <formula>0</formula>
    </cfRule>
  </conditionalFormatting>
  <conditionalFormatting sqref="F160">
    <cfRule type="containsText" dxfId="979" priority="1024" operator="containsText" text="Наименование инвестиционного проекта">
      <formula>NOT(ISERROR(SEARCH("Наименование инвестиционного проекта",F160)))</formula>
    </cfRule>
  </conditionalFormatting>
  <conditionalFormatting sqref="F160">
    <cfRule type="cellIs" dxfId="978" priority="1023" operator="equal">
      <formula>0</formula>
    </cfRule>
  </conditionalFormatting>
  <conditionalFormatting sqref="G160:S160">
    <cfRule type="containsText" dxfId="977" priority="1022" operator="containsText" text="Наименование инвестиционного проекта">
      <formula>NOT(ISERROR(SEARCH("Наименование инвестиционного проекта",G160)))</formula>
    </cfRule>
  </conditionalFormatting>
  <conditionalFormatting sqref="G160:S160">
    <cfRule type="cellIs" dxfId="976" priority="1021" operator="equal">
      <formula>0</formula>
    </cfRule>
  </conditionalFormatting>
  <conditionalFormatting sqref="D160:E160">
    <cfRule type="containsText" dxfId="975" priority="1020" operator="containsText" text="Наименование инвестиционного проекта">
      <formula>NOT(ISERROR(SEARCH("Наименование инвестиционного проекта",D160)))</formula>
    </cfRule>
  </conditionalFormatting>
  <conditionalFormatting sqref="D160:E160">
    <cfRule type="cellIs" dxfId="974" priority="1019" operator="equal">
      <formula>0</formula>
    </cfRule>
  </conditionalFormatting>
  <conditionalFormatting sqref="F159">
    <cfRule type="containsText" dxfId="973" priority="1018" operator="containsText" text="Наименование инвестиционного проекта">
      <formula>NOT(ISERROR(SEARCH("Наименование инвестиционного проекта",F159)))</formula>
    </cfRule>
  </conditionalFormatting>
  <conditionalFormatting sqref="F159">
    <cfRule type="cellIs" dxfId="972" priority="1017" operator="equal">
      <formula>0</formula>
    </cfRule>
  </conditionalFormatting>
  <conditionalFormatting sqref="G159:S159">
    <cfRule type="containsText" dxfId="971" priority="1016" operator="containsText" text="Наименование инвестиционного проекта">
      <formula>NOT(ISERROR(SEARCH("Наименование инвестиционного проекта",G159)))</formula>
    </cfRule>
  </conditionalFormatting>
  <conditionalFormatting sqref="G159:S159">
    <cfRule type="cellIs" dxfId="970" priority="1015" operator="equal">
      <formula>0</formula>
    </cfRule>
  </conditionalFormatting>
  <conditionalFormatting sqref="D159:E159">
    <cfRule type="containsText" dxfId="969" priority="1014" operator="containsText" text="Наименование инвестиционного проекта">
      <formula>NOT(ISERROR(SEARCH("Наименование инвестиционного проекта",D159)))</formula>
    </cfRule>
  </conditionalFormatting>
  <conditionalFormatting sqref="D159:E159">
    <cfRule type="cellIs" dxfId="968" priority="1013" operator="equal">
      <formula>0</formula>
    </cfRule>
  </conditionalFormatting>
  <conditionalFormatting sqref="G153:S153">
    <cfRule type="containsText" dxfId="967" priority="1010" operator="containsText" text="Наименование инвестиционного проекта">
      <formula>NOT(ISERROR(SEARCH("Наименование инвестиционного проекта",G153)))</formula>
    </cfRule>
  </conditionalFormatting>
  <conditionalFormatting sqref="G153:S153">
    <cfRule type="cellIs" dxfId="966" priority="1009" operator="equal">
      <formula>0</formula>
    </cfRule>
  </conditionalFormatting>
  <conditionalFormatting sqref="F151">
    <cfRule type="containsText" dxfId="965" priority="1006" operator="containsText" text="Наименование инвестиционного проекта">
      <formula>NOT(ISERROR(SEARCH("Наименование инвестиционного проекта",F151)))</formula>
    </cfRule>
  </conditionalFormatting>
  <conditionalFormatting sqref="F151">
    <cfRule type="cellIs" dxfId="964" priority="1005" operator="equal">
      <formula>0</formula>
    </cfRule>
  </conditionalFormatting>
  <conditionalFormatting sqref="G151:S151">
    <cfRule type="containsText" dxfId="963" priority="1004" operator="containsText" text="Наименование инвестиционного проекта">
      <formula>NOT(ISERROR(SEARCH("Наименование инвестиционного проекта",G151)))</formula>
    </cfRule>
  </conditionalFormatting>
  <conditionalFormatting sqref="G151:S151">
    <cfRule type="cellIs" dxfId="962" priority="1003" operator="equal">
      <formula>0</formula>
    </cfRule>
  </conditionalFormatting>
  <conditionalFormatting sqref="D151:E151">
    <cfRule type="containsText" dxfId="961" priority="1002" operator="containsText" text="Наименование инвестиционного проекта">
      <formula>NOT(ISERROR(SEARCH("Наименование инвестиционного проекта",D151)))</formula>
    </cfRule>
  </conditionalFormatting>
  <conditionalFormatting sqref="D151:E151">
    <cfRule type="cellIs" dxfId="960" priority="1001" operator="equal">
      <formula>0</formula>
    </cfRule>
  </conditionalFormatting>
  <conditionalFormatting sqref="F145">
    <cfRule type="containsText" dxfId="959" priority="1000" operator="containsText" text="Наименование инвестиционного проекта">
      <formula>NOT(ISERROR(SEARCH("Наименование инвестиционного проекта",F145)))</formula>
    </cfRule>
  </conditionalFormatting>
  <conditionalFormatting sqref="F145">
    <cfRule type="cellIs" dxfId="958" priority="999" operator="equal">
      <formula>0</formula>
    </cfRule>
  </conditionalFormatting>
  <conditionalFormatting sqref="G145:S145">
    <cfRule type="containsText" dxfId="957" priority="998" operator="containsText" text="Наименование инвестиционного проекта">
      <formula>NOT(ISERROR(SEARCH("Наименование инвестиционного проекта",G145)))</formula>
    </cfRule>
  </conditionalFormatting>
  <conditionalFormatting sqref="G145:S145">
    <cfRule type="cellIs" dxfId="956" priority="997" operator="equal">
      <formula>0</formula>
    </cfRule>
  </conditionalFormatting>
  <conditionalFormatting sqref="D145:E145">
    <cfRule type="containsText" dxfId="955" priority="996" operator="containsText" text="Наименование инвестиционного проекта">
      <formula>NOT(ISERROR(SEARCH("Наименование инвестиционного проекта",D145)))</formula>
    </cfRule>
  </conditionalFormatting>
  <conditionalFormatting sqref="D145:E145">
    <cfRule type="cellIs" dxfId="954" priority="995" operator="equal">
      <formula>0</formula>
    </cfRule>
  </conditionalFormatting>
  <conditionalFormatting sqref="F130">
    <cfRule type="containsText" dxfId="953" priority="994" operator="containsText" text="Наименование инвестиционного проекта">
      <formula>NOT(ISERROR(SEARCH("Наименование инвестиционного проекта",F130)))</formula>
    </cfRule>
  </conditionalFormatting>
  <conditionalFormatting sqref="F130">
    <cfRule type="cellIs" dxfId="952" priority="993" operator="equal">
      <formula>0</formula>
    </cfRule>
  </conditionalFormatting>
  <conditionalFormatting sqref="G130:S130">
    <cfRule type="containsText" dxfId="951" priority="992" operator="containsText" text="Наименование инвестиционного проекта">
      <formula>NOT(ISERROR(SEARCH("Наименование инвестиционного проекта",G130)))</formula>
    </cfRule>
  </conditionalFormatting>
  <conditionalFormatting sqref="G130:S130">
    <cfRule type="cellIs" dxfId="950" priority="991" operator="equal">
      <formula>0</formula>
    </cfRule>
  </conditionalFormatting>
  <conditionalFormatting sqref="D130:E130">
    <cfRule type="containsText" dxfId="949" priority="990" operator="containsText" text="Наименование инвестиционного проекта">
      <formula>NOT(ISERROR(SEARCH("Наименование инвестиционного проекта",D130)))</formula>
    </cfRule>
  </conditionalFormatting>
  <conditionalFormatting sqref="D130:E130">
    <cfRule type="cellIs" dxfId="948" priority="989" operator="equal">
      <formula>0</formula>
    </cfRule>
  </conditionalFormatting>
  <conditionalFormatting sqref="F129">
    <cfRule type="containsText" dxfId="947" priority="988" operator="containsText" text="Наименование инвестиционного проекта">
      <formula>NOT(ISERROR(SEARCH("Наименование инвестиционного проекта",F129)))</formula>
    </cfRule>
  </conditionalFormatting>
  <conditionalFormatting sqref="F129">
    <cfRule type="cellIs" dxfId="946" priority="987" operator="equal">
      <formula>0</formula>
    </cfRule>
  </conditionalFormatting>
  <conditionalFormatting sqref="G129:S129">
    <cfRule type="containsText" dxfId="945" priority="986" operator="containsText" text="Наименование инвестиционного проекта">
      <formula>NOT(ISERROR(SEARCH("Наименование инвестиционного проекта",G129)))</formula>
    </cfRule>
  </conditionalFormatting>
  <conditionalFormatting sqref="G129:S129">
    <cfRule type="cellIs" dxfId="944" priority="985" operator="equal">
      <formula>0</formula>
    </cfRule>
  </conditionalFormatting>
  <conditionalFormatting sqref="D129:E129">
    <cfRule type="containsText" dxfId="943" priority="984" operator="containsText" text="Наименование инвестиционного проекта">
      <formula>NOT(ISERROR(SEARCH("Наименование инвестиционного проекта",D129)))</formula>
    </cfRule>
  </conditionalFormatting>
  <conditionalFormatting sqref="D129:E129">
    <cfRule type="cellIs" dxfId="942" priority="983" operator="equal">
      <formula>0</formula>
    </cfRule>
  </conditionalFormatting>
  <conditionalFormatting sqref="F123">
    <cfRule type="containsText" dxfId="941" priority="982" operator="containsText" text="Наименование инвестиционного проекта">
      <formula>NOT(ISERROR(SEARCH("Наименование инвестиционного проекта",F123)))</formula>
    </cfRule>
  </conditionalFormatting>
  <conditionalFormatting sqref="F123">
    <cfRule type="cellIs" dxfId="940" priority="981" operator="equal">
      <formula>0</formula>
    </cfRule>
  </conditionalFormatting>
  <conditionalFormatting sqref="G123:S123">
    <cfRule type="containsText" dxfId="939" priority="980" operator="containsText" text="Наименование инвестиционного проекта">
      <formula>NOT(ISERROR(SEARCH("Наименование инвестиционного проекта",G123)))</formula>
    </cfRule>
  </conditionalFormatting>
  <conditionalFormatting sqref="G123:S123">
    <cfRule type="cellIs" dxfId="938" priority="979" operator="equal">
      <formula>0</formula>
    </cfRule>
  </conditionalFormatting>
  <conditionalFormatting sqref="D123:E123">
    <cfRule type="containsText" dxfId="937" priority="978" operator="containsText" text="Наименование инвестиционного проекта">
      <formula>NOT(ISERROR(SEARCH("Наименование инвестиционного проекта",D123)))</formula>
    </cfRule>
  </conditionalFormatting>
  <conditionalFormatting sqref="D123:E123">
    <cfRule type="cellIs" dxfId="936" priority="977" operator="equal">
      <formula>0</formula>
    </cfRule>
  </conditionalFormatting>
  <conditionalFormatting sqref="E121">
    <cfRule type="containsText" dxfId="935" priority="976" operator="containsText" text="Наименование инвестиционного проекта">
      <formula>NOT(ISERROR(SEARCH("Наименование инвестиционного проекта",E121)))</formula>
    </cfRule>
  </conditionalFormatting>
  <conditionalFormatting sqref="E121">
    <cfRule type="cellIs" dxfId="934" priority="975" operator="equal">
      <formula>0</formula>
    </cfRule>
  </conditionalFormatting>
  <conditionalFormatting sqref="G121:S121">
    <cfRule type="containsText" dxfId="933" priority="974" operator="containsText" text="Наименование инвестиционного проекта">
      <formula>NOT(ISERROR(SEARCH("Наименование инвестиционного проекта",G121)))</formula>
    </cfRule>
  </conditionalFormatting>
  <conditionalFormatting sqref="G121:S121">
    <cfRule type="cellIs" dxfId="932" priority="973" operator="equal">
      <formula>0</formula>
    </cfRule>
  </conditionalFormatting>
  <conditionalFormatting sqref="D121">
    <cfRule type="containsText" dxfId="931" priority="972" operator="containsText" text="Наименование инвестиционного проекта">
      <formula>NOT(ISERROR(SEARCH("Наименование инвестиционного проекта",D121)))</formula>
    </cfRule>
  </conditionalFormatting>
  <conditionalFormatting sqref="D121">
    <cfRule type="cellIs" dxfId="930" priority="971" operator="equal">
      <formula>0</formula>
    </cfRule>
  </conditionalFormatting>
  <conditionalFormatting sqref="G115:S115">
    <cfRule type="containsText" dxfId="929" priority="968" operator="containsText" text="Наименование инвестиционного проекта">
      <formula>NOT(ISERROR(SEARCH("Наименование инвестиционного проекта",G115)))</formula>
    </cfRule>
  </conditionalFormatting>
  <conditionalFormatting sqref="G115:S115">
    <cfRule type="cellIs" dxfId="928" priority="967" operator="equal">
      <formula>0</formula>
    </cfRule>
  </conditionalFormatting>
  <conditionalFormatting sqref="D115:E115">
    <cfRule type="containsText" dxfId="927" priority="966" operator="containsText" text="Наименование инвестиционного проекта">
      <formula>NOT(ISERROR(SEARCH("Наименование инвестиционного проекта",D115)))</formula>
    </cfRule>
  </conditionalFormatting>
  <conditionalFormatting sqref="D115:E115">
    <cfRule type="cellIs" dxfId="926" priority="965" operator="equal">
      <formula>0</formula>
    </cfRule>
  </conditionalFormatting>
  <conditionalFormatting sqref="F112">
    <cfRule type="containsText" dxfId="925" priority="964" operator="containsText" text="Наименование инвестиционного проекта">
      <formula>NOT(ISERROR(SEARCH("Наименование инвестиционного проекта",F112)))</formula>
    </cfRule>
  </conditionalFormatting>
  <conditionalFormatting sqref="F112">
    <cfRule type="cellIs" dxfId="924" priority="963" operator="equal">
      <formula>0</formula>
    </cfRule>
  </conditionalFormatting>
  <conditionalFormatting sqref="G112:S112">
    <cfRule type="containsText" dxfId="923" priority="962" operator="containsText" text="Наименование инвестиционного проекта">
      <formula>NOT(ISERROR(SEARCH("Наименование инвестиционного проекта",G112)))</formula>
    </cfRule>
  </conditionalFormatting>
  <conditionalFormatting sqref="G112:S112">
    <cfRule type="cellIs" dxfId="922" priority="961" operator="equal">
      <formula>0</formula>
    </cfRule>
  </conditionalFormatting>
  <conditionalFormatting sqref="D112:E112">
    <cfRule type="containsText" dxfId="921" priority="960" operator="containsText" text="Наименование инвестиционного проекта">
      <formula>NOT(ISERROR(SEARCH("Наименование инвестиционного проекта",D112)))</formula>
    </cfRule>
  </conditionalFormatting>
  <conditionalFormatting sqref="D112:E112">
    <cfRule type="cellIs" dxfId="920" priority="959" operator="equal">
      <formula>0</formula>
    </cfRule>
  </conditionalFormatting>
  <conditionalFormatting sqref="F106">
    <cfRule type="containsText" dxfId="919" priority="958" operator="containsText" text="Наименование инвестиционного проекта">
      <formula>NOT(ISERROR(SEARCH("Наименование инвестиционного проекта",F106)))</formula>
    </cfRule>
  </conditionalFormatting>
  <conditionalFormatting sqref="F106">
    <cfRule type="cellIs" dxfId="918" priority="957" operator="equal">
      <formula>0</formula>
    </cfRule>
  </conditionalFormatting>
  <conditionalFormatting sqref="G106:S106">
    <cfRule type="containsText" dxfId="917" priority="956" operator="containsText" text="Наименование инвестиционного проекта">
      <formula>NOT(ISERROR(SEARCH("Наименование инвестиционного проекта",G106)))</formula>
    </cfRule>
  </conditionalFormatting>
  <conditionalFormatting sqref="G106:S106">
    <cfRule type="cellIs" dxfId="916" priority="955" operator="equal">
      <formula>0</formula>
    </cfRule>
  </conditionalFormatting>
  <conditionalFormatting sqref="D106:E106">
    <cfRule type="containsText" dxfId="915" priority="954" operator="containsText" text="Наименование инвестиционного проекта">
      <formula>NOT(ISERROR(SEARCH("Наименование инвестиционного проекта",D106)))</formula>
    </cfRule>
  </conditionalFormatting>
  <conditionalFormatting sqref="D106:E106">
    <cfRule type="cellIs" dxfId="914" priority="953" operator="equal">
      <formula>0</formula>
    </cfRule>
  </conditionalFormatting>
  <conditionalFormatting sqref="F105">
    <cfRule type="containsText" dxfId="913" priority="952" operator="containsText" text="Наименование инвестиционного проекта">
      <formula>NOT(ISERROR(SEARCH("Наименование инвестиционного проекта",F105)))</formula>
    </cfRule>
  </conditionalFormatting>
  <conditionalFormatting sqref="F105">
    <cfRule type="cellIs" dxfId="912" priority="951" operator="equal">
      <formula>0</formula>
    </cfRule>
  </conditionalFormatting>
  <conditionalFormatting sqref="G105:S105">
    <cfRule type="containsText" dxfId="911" priority="950" operator="containsText" text="Наименование инвестиционного проекта">
      <formula>NOT(ISERROR(SEARCH("Наименование инвестиционного проекта",G105)))</formula>
    </cfRule>
  </conditionalFormatting>
  <conditionalFormatting sqref="G105:S105">
    <cfRule type="cellIs" dxfId="910" priority="949" operator="equal">
      <formula>0</formula>
    </cfRule>
  </conditionalFormatting>
  <conditionalFormatting sqref="D105:E105">
    <cfRule type="containsText" dxfId="909" priority="948" operator="containsText" text="Наименование инвестиционного проекта">
      <formula>NOT(ISERROR(SEARCH("Наименование инвестиционного проекта",D105)))</formula>
    </cfRule>
  </conditionalFormatting>
  <conditionalFormatting sqref="D105:E105">
    <cfRule type="cellIs" dxfId="908" priority="947" operator="equal">
      <formula>0</formula>
    </cfRule>
  </conditionalFormatting>
  <conditionalFormatting sqref="F102">
    <cfRule type="containsText" dxfId="907" priority="946" operator="containsText" text="Наименование инвестиционного проекта">
      <formula>NOT(ISERROR(SEARCH("Наименование инвестиционного проекта",F102)))</formula>
    </cfRule>
  </conditionalFormatting>
  <conditionalFormatting sqref="F102">
    <cfRule type="cellIs" dxfId="906" priority="945" operator="equal">
      <formula>0</formula>
    </cfRule>
  </conditionalFormatting>
  <conditionalFormatting sqref="G102:S102">
    <cfRule type="containsText" dxfId="905" priority="944" operator="containsText" text="Наименование инвестиционного проекта">
      <formula>NOT(ISERROR(SEARCH("Наименование инвестиционного проекта",G102)))</formula>
    </cfRule>
  </conditionalFormatting>
  <conditionalFormatting sqref="G102:S102">
    <cfRule type="cellIs" dxfId="904" priority="943" operator="equal">
      <formula>0</formula>
    </cfRule>
  </conditionalFormatting>
  <conditionalFormatting sqref="D102:E102">
    <cfRule type="containsText" dxfId="903" priority="942" operator="containsText" text="Наименование инвестиционного проекта">
      <formula>NOT(ISERROR(SEARCH("Наименование инвестиционного проекта",D102)))</formula>
    </cfRule>
  </conditionalFormatting>
  <conditionalFormatting sqref="D102:E102">
    <cfRule type="cellIs" dxfId="902" priority="941" operator="equal">
      <formula>0</formula>
    </cfRule>
  </conditionalFormatting>
  <conditionalFormatting sqref="F97">
    <cfRule type="containsText" dxfId="901" priority="940" operator="containsText" text="Наименование инвестиционного проекта">
      <formula>NOT(ISERROR(SEARCH("Наименование инвестиционного проекта",F97)))</formula>
    </cfRule>
  </conditionalFormatting>
  <conditionalFormatting sqref="F97">
    <cfRule type="cellIs" dxfId="900" priority="939" operator="equal">
      <formula>0</formula>
    </cfRule>
  </conditionalFormatting>
  <conditionalFormatting sqref="G97:S97">
    <cfRule type="containsText" dxfId="899" priority="938" operator="containsText" text="Наименование инвестиционного проекта">
      <formula>NOT(ISERROR(SEARCH("Наименование инвестиционного проекта",G97)))</formula>
    </cfRule>
  </conditionalFormatting>
  <conditionalFormatting sqref="G97:S97">
    <cfRule type="cellIs" dxfId="898" priority="937" operator="equal">
      <formula>0</formula>
    </cfRule>
  </conditionalFormatting>
  <conditionalFormatting sqref="D97:E97">
    <cfRule type="containsText" dxfId="897" priority="936" operator="containsText" text="Наименование инвестиционного проекта">
      <formula>NOT(ISERROR(SEARCH("Наименование инвестиционного проекта",D97)))</formula>
    </cfRule>
  </conditionalFormatting>
  <conditionalFormatting sqref="D97:E97">
    <cfRule type="cellIs" dxfId="896" priority="935" operator="equal">
      <formula>0</formula>
    </cfRule>
  </conditionalFormatting>
  <conditionalFormatting sqref="D96">
    <cfRule type="containsText" dxfId="895" priority="934" operator="containsText" text="Наименование инвестиционного проекта">
      <formula>NOT(ISERROR(SEARCH("Наименование инвестиционного проекта",D96)))</formula>
    </cfRule>
  </conditionalFormatting>
  <conditionalFormatting sqref="D96">
    <cfRule type="cellIs" dxfId="894" priority="933" operator="equal">
      <formula>0</formula>
    </cfRule>
  </conditionalFormatting>
  <conditionalFormatting sqref="E96:S96">
    <cfRule type="containsText" dxfId="893" priority="932" operator="containsText" text="Наименование инвестиционного проекта">
      <formula>NOT(ISERROR(SEARCH("Наименование инвестиционного проекта",E96)))</formula>
    </cfRule>
  </conditionalFormatting>
  <conditionalFormatting sqref="E96:S96">
    <cfRule type="cellIs" dxfId="892" priority="931" operator="equal">
      <formula>0</formula>
    </cfRule>
  </conditionalFormatting>
  <conditionalFormatting sqref="F95">
    <cfRule type="containsText" dxfId="891" priority="930" operator="containsText" text="Наименование инвестиционного проекта">
      <formula>NOT(ISERROR(SEARCH("Наименование инвестиционного проекта",F95)))</formula>
    </cfRule>
  </conditionalFormatting>
  <conditionalFormatting sqref="F95">
    <cfRule type="cellIs" dxfId="890" priority="929" operator="equal">
      <formula>0</formula>
    </cfRule>
  </conditionalFormatting>
  <conditionalFormatting sqref="G95:S95">
    <cfRule type="containsText" dxfId="889" priority="928" operator="containsText" text="Наименование инвестиционного проекта">
      <formula>NOT(ISERROR(SEARCH("Наименование инвестиционного проекта",G95)))</formula>
    </cfRule>
  </conditionalFormatting>
  <conditionalFormatting sqref="G95:S95">
    <cfRule type="cellIs" dxfId="888" priority="927" operator="equal">
      <formula>0</formula>
    </cfRule>
  </conditionalFormatting>
  <conditionalFormatting sqref="D95:E95">
    <cfRule type="containsText" dxfId="887" priority="926" operator="containsText" text="Наименование инвестиционного проекта">
      <formula>NOT(ISERROR(SEARCH("Наименование инвестиционного проекта",D95)))</formula>
    </cfRule>
  </conditionalFormatting>
  <conditionalFormatting sqref="D95:E95">
    <cfRule type="cellIs" dxfId="886" priority="925" operator="equal">
      <formula>0</formula>
    </cfRule>
  </conditionalFormatting>
  <conditionalFormatting sqref="F89">
    <cfRule type="containsText" dxfId="885" priority="924" operator="containsText" text="Наименование инвестиционного проекта">
      <formula>NOT(ISERROR(SEARCH("Наименование инвестиционного проекта",F89)))</formula>
    </cfRule>
  </conditionalFormatting>
  <conditionalFormatting sqref="F89">
    <cfRule type="cellIs" dxfId="884" priority="923" operator="equal">
      <formula>0</formula>
    </cfRule>
  </conditionalFormatting>
  <conditionalFormatting sqref="D89:E89">
    <cfRule type="containsText" dxfId="883" priority="922" operator="containsText" text="Наименование инвестиционного проекта">
      <formula>NOT(ISERROR(SEARCH("Наименование инвестиционного проекта",D89)))</formula>
    </cfRule>
  </conditionalFormatting>
  <conditionalFormatting sqref="D89:E89">
    <cfRule type="cellIs" dxfId="882" priority="921" operator="equal">
      <formula>0</formula>
    </cfRule>
  </conditionalFormatting>
  <conditionalFormatting sqref="G89:S89">
    <cfRule type="containsText" dxfId="881" priority="920" operator="containsText" text="Наименование инвестиционного проекта">
      <formula>NOT(ISERROR(SEARCH("Наименование инвестиционного проекта",G89)))</formula>
    </cfRule>
  </conditionalFormatting>
  <conditionalFormatting sqref="G89:S89">
    <cfRule type="cellIs" dxfId="880" priority="919" operator="equal">
      <formula>0</formula>
    </cfRule>
  </conditionalFormatting>
  <conditionalFormatting sqref="F87">
    <cfRule type="containsText" dxfId="879" priority="918" operator="containsText" text="Наименование инвестиционного проекта">
      <formula>NOT(ISERROR(SEARCH("Наименование инвестиционного проекта",F87)))</formula>
    </cfRule>
  </conditionalFormatting>
  <conditionalFormatting sqref="F87">
    <cfRule type="cellIs" dxfId="878" priority="917" operator="equal">
      <formula>0</formula>
    </cfRule>
  </conditionalFormatting>
  <conditionalFormatting sqref="D87:E87">
    <cfRule type="containsText" dxfId="877" priority="916" operator="containsText" text="Наименование инвестиционного проекта">
      <formula>NOT(ISERROR(SEARCH("Наименование инвестиционного проекта",D87)))</formula>
    </cfRule>
  </conditionalFormatting>
  <conditionalFormatting sqref="D87:E87">
    <cfRule type="cellIs" dxfId="876" priority="915" operator="equal">
      <formula>0</formula>
    </cfRule>
  </conditionalFormatting>
  <conditionalFormatting sqref="G87:S87">
    <cfRule type="containsText" dxfId="875" priority="914" operator="containsText" text="Наименование инвестиционного проекта">
      <formula>NOT(ISERROR(SEARCH("Наименование инвестиционного проекта",G87)))</formula>
    </cfRule>
  </conditionalFormatting>
  <conditionalFormatting sqref="G87:S87">
    <cfRule type="cellIs" dxfId="874" priority="913" operator="equal">
      <formula>0</formula>
    </cfRule>
  </conditionalFormatting>
  <conditionalFormatting sqref="D81">
    <cfRule type="containsText" dxfId="873" priority="912" operator="containsText" text="Наименование инвестиционного проекта">
      <formula>NOT(ISERROR(SEARCH("Наименование инвестиционного проекта",D81)))</formula>
    </cfRule>
  </conditionalFormatting>
  <conditionalFormatting sqref="D81">
    <cfRule type="cellIs" dxfId="872" priority="911" operator="equal">
      <formula>0</formula>
    </cfRule>
  </conditionalFormatting>
  <conditionalFormatting sqref="E81:S81">
    <cfRule type="containsText" dxfId="871" priority="910" operator="containsText" text="Наименование инвестиционного проекта">
      <formula>NOT(ISERROR(SEARCH("Наименование инвестиционного проекта",E81)))</formula>
    </cfRule>
  </conditionalFormatting>
  <conditionalFormatting sqref="E81:S81">
    <cfRule type="cellIs" dxfId="870" priority="909" operator="equal">
      <formula>0</formula>
    </cfRule>
  </conditionalFormatting>
  <conditionalFormatting sqref="D80">
    <cfRule type="containsText" dxfId="869" priority="908" operator="containsText" text="Наименование инвестиционного проекта">
      <formula>NOT(ISERROR(SEARCH("Наименование инвестиционного проекта",D80)))</formula>
    </cfRule>
  </conditionalFormatting>
  <conditionalFormatting sqref="D80">
    <cfRule type="cellIs" dxfId="868" priority="907" operator="equal">
      <formula>0</formula>
    </cfRule>
  </conditionalFormatting>
  <conditionalFormatting sqref="E80:S80">
    <cfRule type="containsText" dxfId="867" priority="906" operator="containsText" text="Наименование инвестиционного проекта">
      <formula>NOT(ISERROR(SEARCH("Наименование инвестиционного проекта",E80)))</formula>
    </cfRule>
  </conditionalFormatting>
  <conditionalFormatting sqref="E80:S80">
    <cfRule type="cellIs" dxfId="866" priority="905" operator="equal">
      <formula>0</formula>
    </cfRule>
  </conditionalFormatting>
  <conditionalFormatting sqref="D78:S78">
    <cfRule type="containsText" dxfId="865" priority="900" operator="containsText" text="Наименование инвестиционного проекта">
      <formula>NOT(ISERROR(SEARCH("Наименование инвестиционного проекта",D78)))</formula>
    </cfRule>
  </conditionalFormatting>
  <conditionalFormatting sqref="D78:S78">
    <cfRule type="cellIs" dxfId="864" priority="899" operator="equal">
      <formula>0</formula>
    </cfRule>
  </conditionalFormatting>
  <conditionalFormatting sqref="D73">
    <cfRule type="containsText" dxfId="863" priority="898" operator="containsText" text="Наименование инвестиционного проекта">
      <formula>NOT(ISERROR(SEARCH("Наименование инвестиционного проекта",D73)))</formula>
    </cfRule>
  </conditionalFormatting>
  <conditionalFormatting sqref="D73">
    <cfRule type="cellIs" dxfId="862" priority="897" operator="equal">
      <formula>0</formula>
    </cfRule>
  </conditionalFormatting>
  <conditionalFormatting sqref="D74">
    <cfRule type="containsText" dxfId="861" priority="896" operator="containsText" text="Наименование инвестиционного проекта">
      <formula>NOT(ISERROR(SEARCH("Наименование инвестиционного проекта",D74)))</formula>
    </cfRule>
  </conditionalFormatting>
  <conditionalFormatting sqref="D74">
    <cfRule type="cellIs" dxfId="860" priority="895" operator="equal">
      <formula>0</formula>
    </cfRule>
  </conditionalFormatting>
  <conditionalFormatting sqref="D75:D76">
    <cfRule type="containsText" dxfId="859" priority="894" operator="containsText" text="Наименование инвестиционного проекта">
      <formula>NOT(ISERROR(SEARCH("Наименование инвестиционного проекта",D75)))</formula>
    </cfRule>
  </conditionalFormatting>
  <conditionalFormatting sqref="D75:D76">
    <cfRule type="cellIs" dxfId="858" priority="893" operator="equal">
      <formula>0</formula>
    </cfRule>
  </conditionalFormatting>
  <conditionalFormatting sqref="E73:S73">
    <cfRule type="containsText" dxfId="857" priority="892" operator="containsText" text="Наименование инвестиционного проекта">
      <formula>NOT(ISERROR(SEARCH("Наименование инвестиционного проекта",E73)))</formula>
    </cfRule>
  </conditionalFormatting>
  <conditionalFormatting sqref="E73:S73">
    <cfRule type="cellIs" dxfId="856" priority="891" operator="equal">
      <formula>0</formula>
    </cfRule>
  </conditionalFormatting>
  <conditionalFormatting sqref="E74:S74">
    <cfRule type="containsText" dxfId="855" priority="890" operator="containsText" text="Наименование инвестиционного проекта">
      <formula>NOT(ISERROR(SEARCH("Наименование инвестиционного проекта",E74)))</formula>
    </cfRule>
  </conditionalFormatting>
  <conditionalFormatting sqref="E74:S74">
    <cfRule type="cellIs" dxfId="854" priority="889" operator="equal">
      <formula>0</formula>
    </cfRule>
  </conditionalFormatting>
  <conditionalFormatting sqref="E75:S76">
    <cfRule type="containsText" dxfId="853" priority="888" operator="containsText" text="Наименование инвестиционного проекта">
      <formula>NOT(ISERROR(SEARCH("Наименование инвестиционного проекта",E75)))</formula>
    </cfRule>
  </conditionalFormatting>
  <conditionalFormatting sqref="E75:S76">
    <cfRule type="cellIs" dxfId="852" priority="887" operator="equal">
      <formula>0</formula>
    </cfRule>
  </conditionalFormatting>
  <conditionalFormatting sqref="D70">
    <cfRule type="containsText" dxfId="851" priority="886" operator="containsText" text="Наименование инвестиционного проекта">
      <formula>NOT(ISERROR(SEARCH("Наименование инвестиционного проекта",D70)))</formula>
    </cfRule>
  </conditionalFormatting>
  <conditionalFormatting sqref="D70">
    <cfRule type="cellIs" dxfId="850" priority="885" operator="equal">
      <formula>0</formula>
    </cfRule>
  </conditionalFormatting>
  <conditionalFormatting sqref="D71">
    <cfRule type="containsText" dxfId="849" priority="884" operator="containsText" text="Наименование инвестиционного проекта">
      <formula>NOT(ISERROR(SEARCH("Наименование инвестиционного проекта",D71)))</formula>
    </cfRule>
  </conditionalFormatting>
  <conditionalFormatting sqref="D71">
    <cfRule type="cellIs" dxfId="848" priority="883" operator="equal">
      <formula>0</formula>
    </cfRule>
  </conditionalFormatting>
  <conditionalFormatting sqref="D72">
    <cfRule type="containsText" dxfId="847" priority="882" operator="containsText" text="Наименование инвестиционного проекта">
      <formula>NOT(ISERROR(SEARCH("Наименование инвестиционного проекта",D72)))</formula>
    </cfRule>
  </conditionalFormatting>
  <conditionalFormatting sqref="D72">
    <cfRule type="cellIs" dxfId="846" priority="881" operator="equal">
      <formula>0</formula>
    </cfRule>
  </conditionalFormatting>
  <conditionalFormatting sqref="E70:S70">
    <cfRule type="containsText" dxfId="845" priority="880" operator="containsText" text="Наименование инвестиционного проекта">
      <formula>NOT(ISERROR(SEARCH("Наименование инвестиционного проекта",E70)))</formula>
    </cfRule>
  </conditionalFormatting>
  <conditionalFormatting sqref="E70:S70">
    <cfRule type="cellIs" dxfId="844" priority="879" operator="equal">
      <formula>0</formula>
    </cfRule>
  </conditionalFormatting>
  <conditionalFormatting sqref="E71:S71">
    <cfRule type="containsText" dxfId="843" priority="878" operator="containsText" text="Наименование инвестиционного проекта">
      <formula>NOT(ISERROR(SEARCH("Наименование инвестиционного проекта",E71)))</formula>
    </cfRule>
  </conditionalFormatting>
  <conditionalFormatting sqref="E71:S71">
    <cfRule type="cellIs" dxfId="842" priority="877" operator="equal">
      <formula>0</formula>
    </cfRule>
  </conditionalFormatting>
  <conditionalFormatting sqref="E72:S72">
    <cfRule type="containsText" dxfId="841" priority="876" operator="containsText" text="Наименование инвестиционного проекта">
      <formula>NOT(ISERROR(SEARCH("Наименование инвестиционного проекта",E72)))</formula>
    </cfRule>
  </conditionalFormatting>
  <conditionalFormatting sqref="E72:S72">
    <cfRule type="cellIs" dxfId="840" priority="875" operator="equal">
      <formula>0</formula>
    </cfRule>
  </conditionalFormatting>
  <conditionalFormatting sqref="D65">
    <cfRule type="containsText" dxfId="839" priority="874" operator="containsText" text="Наименование инвестиционного проекта">
      <formula>NOT(ISERROR(SEARCH("Наименование инвестиционного проекта",D65)))</formula>
    </cfRule>
  </conditionalFormatting>
  <conditionalFormatting sqref="D65">
    <cfRule type="cellIs" dxfId="838" priority="873" operator="equal">
      <formula>0</formula>
    </cfRule>
  </conditionalFormatting>
  <conditionalFormatting sqref="D64">
    <cfRule type="containsText" dxfId="837" priority="872" operator="containsText" text="Наименование инвестиционного проекта">
      <formula>NOT(ISERROR(SEARCH("Наименование инвестиционного проекта",D64)))</formula>
    </cfRule>
  </conditionalFormatting>
  <conditionalFormatting sqref="D64">
    <cfRule type="cellIs" dxfId="836" priority="871" operator="equal">
      <formula>0</formula>
    </cfRule>
  </conditionalFormatting>
  <conditionalFormatting sqref="E65:S65">
    <cfRule type="containsText" dxfId="835" priority="870" operator="containsText" text="Наименование инвестиционного проекта">
      <formula>NOT(ISERROR(SEARCH("Наименование инвестиционного проекта",E65)))</formula>
    </cfRule>
  </conditionalFormatting>
  <conditionalFormatting sqref="E65:S65">
    <cfRule type="cellIs" dxfId="834" priority="869" operator="equal">
      <formula>0</formula>
    </cfRule>
  </conditionalFormatting>
  <conditionalFormatting sqref="E64:S64">
    <cfRule type="containsText" dxfId="833" priority="868" operator="containsText" text="Наименование инвестиционного проекта">
      <formula>NOT(ISERROR(SEARCH("Наименование инвестиционного проекта",E64)))</formula>
    </cfRule>
  </conditionalFormatting>
  <conditionalFormatting sqref="E64:S64">
    <cfRule type="cellIs" dxfId="832" priority="867" operator="equal">
      <formula>0</formula>
    </cfRule>
  </conditionalFormatting>
  <conditionalFormatting sqref="D63">
    <cfRule type="containsText" dxfId="831" priority="866" operator="containsText" text="Наименование инвестиционного проекта">
      <formula>NOT(ISERROR(SEARCH("Наименование инвестиционного проекта",D63)))</formula>
    </cfRule>
  </conditionalFormatting>
  <conditionalFormatting sqref="D63">
    <cfRule type="cellIs" dxfId="830" priority="865" operator="equal">
      <formula>0</formula>
    </cfRule>
  </conditionalFormatting>
  <conditionalFormatting sqref="E63:S63">
    <cfRule type="containsText" dxfId="829" priority="864" operator="containsText" text="Наименование инвестиционного проекта">
      <formula>NOT(ISERROR(SEARCH("Наименование инвестиционного проекта",E63)))</formula>
    </cfRule>
  </conditionalFormatting>
  <conditionalFormatting sqref="E63:S63">
    <cfRule type="cellIs" dxfId="828" priority="863" operator="equal">
      <formula>0</formula>
    </cfRule>
  </conditionalFormatting>
  <conditionalFormatting sqref="D62">
    <cfRule type="containsText" dxfId="827" priority="862" operator="containsText" text="Наименование инвестиционного проекта">
      <formula>NOT(ISERROR(SEARCH("Наименование инвестиционного проекта",D62)))</formula>
    </cfRule>
  </conditionalFormatting>
  <conditionalFormatting sqref="D62">
    <cfRule type="cellIs" dxfId="826" priority="861" operator="equal">
      <formula>0</formula>
    </cfRule>
  </conditionalFormatting>
  <conditionalFormatting sqref="D57">
    <cfRule type="containsText" dxfId="825" priority="860" operator="containsText" text="Наименование инвестиционного проекта">
      <formula>NOT(ISERROR(SEARCH("Наименование инвестиционного проекта",D57)))</formula>
    </cfRule>
  </conditionalFormatting>
  <conditionalFormatting sqref="D57">
    <cfRule type="cellIs" dxfId="824" priority="859" operator="equal">
      <formula>0</formula>
    </cfRule>
  </conditionalFormatting>
  <conditionalFormatting sqref="E62:S62">
    <cfRule type="containsText" dxfId="823" priority="858" operator="containsText" text="Наименование инвестиционного проекта">
      <formula>NOT(ISERROR(SEARCH("Наименование инвестиционного проекта",E62)))</formula>
    </cfRule>
  </conditionalFormatting>
  <conditionalFormatting sqref="E62:S62">
    <cfRule type="cellIs" dxfId="822" priority="857" operator="equal">
      <formula>0</formula>
    </cfRule>
  </conditionalFormatting>
  <conditionalFormatting sqref="E57:S57">
    <cfRule type="containsText" dxfId="821" priority="856" operator="containsText" text="Наименование инвестиционного проекта">
      <formula>NOT(ISERROR(SEARCH("Наименование инвестиционного проекта",E57)))</formula>
    </cfRule>
  </conditionalFormatting>
  <conditionalFormatting sqref="E57:S57">
    <cfRule type="cellIs" dxfId="820" priority="855" operator="equal">
      <formula>0</formula>
    </cfRule>
  </conditionalFormatting>
  <conditionalFormatting sqref="D55">
    <cfRule type="containsText" dxfId="819" priority="854" operator="containsText" text="Наименование инвестиционного проекта">
      <formula>NOT(ISERROR(SEARCH("Наименование инвестиционного проекта",D55)))</formula>
    </cfRule>
  </conditionalFormatting>
  <conditionalFormatting sqref="D55">
    <cfRule type="cellIs" dxfId="818" priority="853" operator="equal">
      <formula>0</formula>
    </cfRule>
  </conditionalFormatting>
  <conditionalFormatting sqref="D52">
    <cfRule type="containsText" dxfId="817" priority="852" operator="containsText" text="Наименование инвестиционного проекта">
      <formula>NOT(ISERROR(SEARCH("Наименование инвестиционного проекта",D52)))</formula>
    </cfRule>
  </conditionalFormatting>
  <conditionalFormatting sqref="D52">
    <cfRule type="cellIs" dxfId="816" priority="851" operator="equal">
      <formula>0</formula>
    </cfRule>
  </conditionalFormatting>
  <conditionalFormatting sqref="E55:S55">
    <cfRule type="containsText" dxfId="815" priority="850" operator="containsText" text="Наименование инвестиционного проекта">
      <formula>NOT(ISERROR(SEARCH("Наименование инвестиционного проекта",E55)))</formula>
    </cfRule>
  </conditionalFormatting>
  <conditionalFormatting sqref="E55:S55">
    <cfRule type="cellIs" dxfId="814" priority="849" operator="equal">
      <formula>0</formula>
    </cfRule>
  </conditionalFormatting>
  <conditionalFormatting sqref="E52:S52">
    <cfRule type="containsText" dxfId="813" priority="848" operator="containsText" text="Наименование инвестиционного проекта">
      <formula>NOT(ISERROR(SEARCH("Наименование инвестиционного проекта",E52)))</formula>
    </cfRule>
  </conditionalFormatting>
  <conditionalFormatting sqref="E52:S52">
    <cfRule type="cellIs" dxfId="812" priority="847" operator="equal">
      <formula>0</formula>
    </cfRule>
  </conditionalFormatting>
  <conditionalFormatting sqref="D50">
    <cfRule type="containsText" dxfId="811" priority="846" operator="containsText" text="Наименование инвестиционного проекта">
      <formula>NOT(ISERROR(SEARCH("Наименование инвестиционного проекта",D50)))</formula>
    </cfRule>
  </conditionalFormatting>
  <conditionalFormatting sqref="D50">
    <cfRule type="cellIs" dxfId="810" priority="845" operator="equal">
      <formula>0</formula>
    </cfRule>
  </conditionalFormatting>
  <conditionalFormatting sqref="D51">
    <cfRule type="containsText" dxfId="809" priority="844" operator="containsText" text="Наименование инвестиционного проекта">
      <formula>NOT(ISERROR(SEARCH("Наименование инвестиционного проекта",D51)))</formula>
    </cfRule>
  </conditionalFormatting>
  <conditionalFormatting sqref="D51">
    <cfRule type="cellIs" dxfId="808" priority="843" operator="equal">
      <formula>0</formula>
    </cfRule>
  </conditionalFormatting>
  <conditionalFormatting sqref="D53">
    <cfRule type="containsText" dxfId="807" priority="842" operator="containsText" text="Наименование инвестиционного проекта">
      <formula>NOT(ISERROR(SEARCH("Наименование инвестиционного проекта",D53)))</formula>
    </cfRule>
  </conditionalFormatting>
  <conditionalFormatting sqref="D53">
    <cfRule type="cellIs" dxfId="806" priority="841" operator="equal">
      <formula>0</formula>
    </cfRule>
  </conditionalFormatting>
  <conditionalFormatting sqref="E53:S53">
    <cfRule type="containsText" dxfId="805" priority="840" operator="containsText" text="Наименование инвестиционного проекта">
      <formula>NOT(ISERROR(SEARCH("Наименование инвестиционного проекта",E53)))</formula>
    </cfRule>
  </conditionalFormatting>
  <conditionalFormatting sqref="E53:S53">
    <cfRule type="cellIs" dxfId="804" priority="839" operator="equal">
      <formula>0</formula>
    </cfRule>
  </conditionalFormatting>
  <conditionalFormatting sqref="E50:S50">
    <cfRule type="containsText" dxfId="803" priority="838" operator="containsText" text="Наименование инвестиционного проекта">
      <formula>NOT(ISERROR(SEARCH("Наименование инвестиционного проекта",E50)))</formula>
    </cfRule>
  </conditionalFormatting>
  <conditionalFormatting sqref="E50:S50">
    <cfRule type="cellIs" dxfId="802" priority="837" operator="equal">
      <formula>0</formula>
    </cfRule>
  </conditionalFormatting>
  <conditionalFormatting sqref="E51:S51">
    <cfRule type="containsText" dxfId="801" priority="836" operator="containsText" text="Наименование инвестиционного проекта">
      <formula>NOT(ISERROR(SEARCH("Наименование инвестиционного проекта",E51)))</formula>
    </cfRule>
  </conditionalFormatting>
  <conditionalFormatting sqref="E51:S51">
    <cfRule type="cellIs" dxfId="800" priority="835" operator="equal">
      <formula>0</formula>
    </cfRule>
  </conditionalFormatting>
  <conditionalFormatting sqref="D54">
    <cfRule type="containsText" dxfId="799" priority="834" operator="containsText" text="Наименование инвестиционного проекта">
      <formula>NOT(ISERROR(SEARCH("Наименование инвестиционного проекта",D54)))</formula>
    </cfRule>
  </conditionalFormatting>
  <conditionalFormatting sqref="D54">
    <cfRule type="cellIs" dxfId="798" priority="833" operator="equal">
      <formula>0</formula>
    </cfRule>
  </conditionalFormatting>
  <conditionalFormatting sqref="E54:S54">
    <cfRule type="containsText" dxfId="797" priority="832" operator="containsText" text="Наименование инвестиционного проекта">
      <formula>NOT(ISERROR(SEARCH("Наименование инвестиционного проекта",E54)))</formula>
    </cfRule>
  </conditionalFormatting>
  <conditionalFormatting sqref="E54:S54">
    <cfRule type="cellIs" dxfId="796" priority="831" operator="equal">
      <formula>0</formula>
    </cfRule>
  </conditionalFormatting>
  <conditionalFormatting sqref="D48">
    <cfRule type="containsText" dxfId="795" priority="830" operator="containsText" text="Наименование инвестиционного проекта">
      <formula>NOT(ISERROR(SEARCH("Наименование инвестиционного проекта",D48)))</formula>
    </cfRule>
  </conditionalFormatting>
  <conditionalFormatting sqref="D48">
    <cfRule type="cellIs" dxfId="794" priority="829" operator="equal">
      <formula>0</formula>
    </cfRule>
  </conditionalFormatting>
  <conditionalFormatting sqref="D56">
    <cfRule type="containsText" dxfId="793" priority="828" operator="containsText" text="Наименование инвестиционного проекта">
      <formula>NOT(ISERROR(SEARCH("Наименование инвестиционного проекта",D56)))</formula>
    </cfRule>
  </conditionalFormatting>
  <conditionalFormatting sqref="D56">
    <cfRule type="cellIs" dxfId="792" priority="827" operator="equal">
      <formula>0</formula>
    </cfRule>
  </conditionalFormatting>
  <conditionalFormatting sqref="E56:S56">
    <cfRule type="containsText" dxfId="791" priority="826" operator="containsText" text="Наименование инвестиционного проекта">
      <formula>NOT(ISERROR(SEARCH("Наименование инвестиционного проекта",E56)))</formula>
    </cfRule>
  </conditionalFormatting>
  <conditionalFormatting sqref="E56:S56">
    <cfRule type="cellIs" dxfId="790" priority="825" operator="equal">
      <formula>0</formula>
    </cfRule>
  </conditionalFormatting>
  <conditionalFormatting sqref="D49">
    <cfRule type="containsText" dxfId="789" priority="824" operator="containsText" text="Наименование инвестиционного проекта">
      <formula>NOT(ISERROR(SEARCH("Наименование инвестиционного проекта",D49)))</formula>
    </cfRule>
  </conditionalFormatting>
  <conditionalFormatting sqref="D49">
    <cfRule type="cellIs" dxfId="788" priority="823" operator="equal">
      <formula>0</formula>
    </cfRule>
  </conditionalFormatting>
  <conditionalFormatting sqref="E48:S48">
    <cfRule type="containsText" dxfId="787" priority="822" operator="containsText" text="Наименование инвестиционного проекта">
      <formula>NOT(ISERROR(SEARCH("Наименование инвестиционного проекта",E48)))</formula>
    </cfRule>
  </conditionalFormatting>
  <conditionalFormatting sqref="E48:S48">
    <cfRule type="cellIs" dxfId="786" priority="821" operator="equal">
      <formula>0</formula>
    </cfRule>
  </conditionalFormatting>
  <conditionalFormatting sqref="E49:S49">
    <cfRule type="containsText" dxfId="785" priority="820" operator="containsText" text="Наименование инвестиционного проекта">
      <formula>NOT(ISERROR(SEARCH("Наименование инвестиционного проекта",E49)))</formula>
    </cfRule>
  </conditionalFormatting>
  <conditionalFormatting sqref="E49:S49">
    <cfRule type="cellIs" dxfId="784" priority="819" operator="equal">
      <formula>0</formula>
    </cfRule>
  </conditionalFormatting>
  <conditionalFormatting sqref="D47">
    <cfRule type="containsText" dxfId="783" priority="818" operator="containsText" text="Наименование инвестиционного проекта">
      <formula>NOT(ISERROR(SEARCH("Наименование инвестиционного проекта",D47)))</formula>
    </cfRule>
  </conditionalFormatting>
  <conditionalFormatting sqref="D47">
    <cfRule type="cellIs" dxfId="782" priority="817" operator="equal">
      <formula>0</formula>
    </cfRule>
  </conditionalFormatting>
  <conditionalFormatting sqref="E47:S47">
    <cfRule type="containsText" dxfId="781" priority="816" operator="containsText" text="Наименование инвестиционного проекта">
      <formula>NOT(ISERROR(SEARCH("Наименование инвестиционного проекта",E47)))</formula>
    </cfRule>
  </conditionalFormatting>
  <conditionalFormatting sqref="E47:S47">
    <cfRule type="cellIs" dxfId="780" priority="815" operator="equal">
      <formula>0</formula>
    </cfRule>
  </conditionalFormatting>
  <conditionalFormatting sqref="D41">
    <cfRule type="containsText" dxfId="779" priority="814" operator="containsText" text="Наименование инвестиционного проекта">
      <formula>NOT(ISERROR(SEARCH("Наименование инвестиционного проекта",D41)))</formula>
    </cfRule>
  </conditionalFormatting>
  <conditionalFormatting sqref="D41">
    <cfRule type="cellIs" dxfId="778" priority="813" operator="equal">
      <formula>0</formula>
    </cfRule>
  </conditionalFormatting>
  <conditionalFormatting sqref="E41:S41">
    <cfRule type="containsText" dxfId="777" priority="812" operator="containsText" text="Наименование инвестиционного проекта">
      <formula>NOT(ISERROR(SEARCH("Наименование инвестиционного проекта",E41)))</formula>
    </cfRule>
  </conditionalFormatting>
  <conditionalFormatting sqref="E41:S41">
    <cfRule type="cellIs" dxfId="776" priority="811" operator="equal">
      <formula>0</formula>
    </cfRule>
  </conditionalFormatting>
  <conditionalFormatting sqref="D39:S39">
    <cfRule type="containsText" dxfId="775" priority="810" operator="containsText" text="Наименование инвестиционного проекта">
      <formula>NOT(ISERROR(SEARCH("Наименование инвестиционного проекта",D39)))</formula>
    </cfRule>
  </conditionalFormatting>
  <conditionalFormatting sqref="D39:S39">
    <cfRule type="cellIs" dxfId="774" priority="809" operator="equal">
      <formula>0</formula>
    </cfRule>
  </conditionalFormatting>
  <conditionalFormatting sqref="D33">
    <cfRule type="containsText" dxfId="773" priority="806" operator="containsText" text="Наименование инвестиционного проекта">
      <formula>NOT(ISERROR(SEARCH("Наименование инвестиционного проекта",D33)))</formula>
    </cfRule>
  </conditionalFormatting>
  <conditionalFormatting sqref="D33">
    <cfRule type="cellIs" dxfId="772" priority="805" operator="equal">
      <formula>0</formula>
    </cfRule>
  </conditionalFormatting>
  <conditionalFormatting sqref="E33:S33">
    <cfRule type="containsText" dxfId="771" priority="802" operator="containsText" text="Наименование инвестиционного проекта">
      <formula>NOT(ISERROR(SEARCH("Наименование инвестиционного проекта",E33)))</formula>
    </cfRule>
  </conditionalFormatting>
  <conditionalFormatting sqref="E33:S33">
    <cfRule type="cellIs" dxfId="770" priority="801" operator="equal">
      <formula>0</formula>
    </cfRule>
  </conditionalFormatting>
  <conditionalFormatting sqref="D32">
    <cfRule type="containsText" dxfId="769" priority="800" operator="containsText" text="Наименование инвестиционного проекта">
      <formula>NOT(ISERROR(SEARCH("Наименование инвестиционного проекта",D32)))</formula>
    </cfRule>
  </conditionalFormatting>
  <conditionalFormatting sqref="D32">
    <cfRule type="cellIs" dxfId="768" priority="799" operator="equal">
      <formula>0</formula>
    </cfRule>
  </conditionalFormatting>
  <conditionalFormatting sqref="E32:S32">
    <cfRule type="containsText" dxfId="767" priority="798" operator="containsText" text="Наименование инвестиционного проекта">
      <formula>NOT(ISERROR(SEARCH("Наименование инвестиционного проекта",E32)))</formula>
    </cfRule>
  </conditionalFormatting>
  <conditionalFormatting sqref="E32:S32">
    <cfRule type="cellIs" dxfId="766" priority="797" operator="equal">
      <formula>0</formula>
    </cfRule>
  </conditionalFormatting>
  <conditionalFormatting sqref="D26">
    <cfRule type="containsText" dxfId="765" priority="796" operator="containsText" text="Наименование инвестиционного проекта">
      <formula>NOT(ISERROR(SEARCH("Наименование инвестиционного проекта",D26)))</formula>
    </cfRule>
  </conditionalFormatting>
  <conditionalFormatting sqref="D26">
    <cfRule type="cellIs" dxfId="764" priority="795" operator="equal">
      <formula>0</formula>
    </cfRule>
  </conditionalFormatting>
  <conditionalFormatting sqref="E26:S26">
    <cfRule type="containsText" dxfId="763" priority="794" operator="containsText" text="Наименование инвестиционного проекта">
      <formula>NOT(ISERROR(SEARCH("Наименование инвестиционного проекта",E26)))</formula>
    </cfRule>
  </conditionalFormatting>
  <conditionalFormatting sqref="E26:S26">
    <cfRule type="cellIs" dxfId="762" priority="793" operator="equal">
      <formula>0</formula>
    </cfRule>
  </conditionalFormatting>
  <conditionalFormatting sqref="D24:S24">
    <cfRule type="containsText" dxfId="761" priority="792" operator="containsText" text="Наименование инвестиционного проекта">
      <formula>NOT(ISERROR(SEARCH("Наименование инвестиционного проекта",D24)))</formula>
    </cfRule>
  </conditionalFormatting>
  <conditionalFormatting sqref="D24:S24">
    <cfRule type="cellIs" dxfId="760" priority="791" operator="equal">
      <formula>0</formula>
    </cfRule>
  </conditionalFormatting>
  <conditionalFormatting sqref="D18">
    <cfRule type="containsText" dxfId="759" priority="790" operator="containsText" text="Наименование инвестиционного проекта">
      <formula>NOT(ISERROR(SEARCH("Наименование инвестиционного проекта",D18)))</formula>
    </cfRule>
  </conditionalFormatting>
  <conditionalFormatting sqref="D18">
    <cfRule type="cellIs" dxfId="758" priority="789" operator="equal">
      <formula>0</formula>
    </cfRule>
  </conditionalFormatting>
  <conditionalFormatting sqref="E18:S18">
    <cfRule type="containsText" dxfId="757" priority="788" operator="containsText" text="Наименование инвестиционного проекта">
      <formula>NOT(ISERROR(SEARCH("Наименование инвестиционного проекта",E18)))</formula>
    </cfRule>
  </conditionalFormatting>
  <conditionalFormatting sqref="E18:S18">
    <cfRule type="cellIs" dxfId="756" priority="787" operator="equal">
      <formula>0</formula>
    </cfRule>
  </conditionalFormatting>
  <conditionalFormatting sqref="F115">
    <cfRule type="containsText" dxfId="755" priority="784" operator="containsText" text="Наименование инвестиционного проекта">
      <formula>NOT(ISERROR(SEARCH("Наименование инвестиционного проекта",F115)))</formula>
    </cfRule>
  </conditionalFormatting>
  <conditionalFormatting sqref="F115">
    <cfRule type="cellIs" dxfId="754" priority="783" operator="equal">
      <formula>0</formula>
    </cfRule>
  </conditionalFormatting>
  <conditionalFormatting sqref="F121">
    <cfRule type="containsText" dxfId="753" priority="782" operator="containsText" text="Наименование инвестиционного проекта">
      <formula>NOT(ISERROR(SEARCH("Наименование инвестиционного проекта",F121)))</formula>
    </cfRule>
  </conditionalFormatting>
  <conditionalFormatting sqref="F121">
    <cfRule type="cellIs" dxfId="752" priority="781" operator="equal">
      <formula>0</formula>
    </cfRule>
  </conditionalFormatting>
  <conditionalFormatting sqref="F192">
    <cfRule type="containsText" dxfId="751" priority="778" operator="containsText" text="Наименование инвестиционного проекта">
      <formula>NOT(ISERROR(SEARCH("Наименование инвестиционного проекта",F192)))</formula>
    </cfRule>
  </conditionalFormatting>
  <conditionalFormatting sqref="F192">
    <cfRule type="cellIs" dxfId="750" priority="777" operator="equal">
      <formula>0</formula>
    </cfRule>
  </conditionalFormatting>
  <conditionalFormatting sqref="G192:H192">
    <cfRule type="containsText" dxfId="749" priority="774" operator="containsText" text="Наименование инвестиционного проекта">
      <formula>NOT(ISERROR(SEARCH("Наименование инвестиционного проекта",G192)))</formula>
    </cfRule>
  </conditionalFormatting>
  <conditionalFormatting sqref="G192:H192">
    <cfRule type="cellIs" dxfId="748" priority="773" operator="equal">
      <formula>0</formula>
    </cfRule>
  </conditionalFormatting>
  <conditionalFormatting sqref="I349:S351">
    <cfRule type="containsText" dxfId="747" priority="766" operator="containsText" text="Наименование инвестиционного проекта">
      <formula>NOT(ISERROR(SEARCH("Наименование инвестиционного проекта",I349)))</formula>
    </cfRule>
  </conditionalFormatting>
  <conditionalFormatting sqref="I349:S351">
    <cfRule type="cellIs" dxfId="746" priority="765" operator="equal">
      <formula>0</formula>
    </cfRule>
  </conditionalFormatting>
  <conditionalFormatting sqref="E295">
    <cfRule type="containsText" dxfId="745" priority="762" operator="containsText" text="Наименование инвестиционного проекта">
      <formula>NOT(ISERROR(SEARCH("Наименование инвестиционного проекта",E295)))</formula>
    </cfRule>
  </conditionalFormatting>
  <conditionalFormatting sqref="E295">
    <cfRule type="cellIs" dxfId="744" priority="761" operator="equal">
      <formula>0</formula>
    </cfRule>
  </conditionalFormatting>
  <conditionalFormatting sqref="F295:H295">
    <cfRule type="containsText" dxfId="743" priority="760" operator="containsText" text="Наименование инвестиционного проекта">
      <formula>NOT(ISERROR(SEARCH("Наименование инвестиционного проекта",F295)))</formula>
    </cfRule>
  </conditionalFormatting>
  <conditionalFormatting sqref="F295:H295">
    <cfRule type="cellIs" dxfId="742" priority="759" operator="equal">
      <formula>0</formula>
    </cfRule>
  </conditionalFormatting>
  <conditionalFormatting sqref="D59">
    <cfRule type="containsText" dxfId="741" priority="756" operator="containsText" text="Наименование инвестиционного проекта">
      <formula>NOT(ISERROR(SEARCH("Наименование инвестиционного проекта",D59)))</formula>
    </cfRule>
  </conditionalFormatting>
  <conditionalFormatting sqref="D59">
    <cfRule type="cellIs" dxfId="740" priority="755" operator="equal">
      <formula>0</formula>
    </cfRule>
  </conditionalFormatting>
  <conditionalFormatting sqref="E59">
    <cfRule type="containsText" dxfId="739" priority="754" operator="containsText" text="Наименование инвестиционного проекта">
      <formula>NOT(ISERROR(SEARCH("Наименование инвестиционного проекта",E59)))</formula>
    </cfRule>
  </conditionalFormatting>
  <conditionalFormatting sqref="E59">
    <cfRule type="cellIs" dxfId="738" priority="753" operator="equal">
      <formula>0</formula>
    </cfRule>
  </conditionalFormatting>
  <conditionalFormatting sqref="F59:S59">
    <cfRule type="containsText" dxfId="737" priority="752" operator="containsText" text="Наименование инвестиционного проекта">
      <formula>NOT(ISERROR(SEARCH("Наименование инвестиционного проекта",F59)))</formula>
    </cfRule>
  </conditionalFormatting>
  <conditionalFormatting sqref="F59:S59">
    <cfRule type="cellIs" dxfId="736" priority="751" operator="equal">
      <formula>0</formula>
    </cfRule>
  </conditionalFormatting>
  <conditionalFormatting sqref="T357">
    <cfRule type="containsText" dxfId="735" priority="750" operator="containsText" text="Наименование инвестиционного проекта">
      <formula>NOT(ISERROR(SEARCH("Наименование инвестиционного проекта",T357)))</formula>
    </cfRule>
  </conditionalFormatting>
  <conditionalFormatting sqref="T357">
    <cfRule type="cellIs" dxfId="734" priority="749" operator="equal">
      <formula>0</formula>
    </cfRule>
  </conditionalFormatting>
  <conditionalFormatting sqref="T347:T353">
    <cfRule type="containsText" dxfId="733" priority="748" operator="containsText" text="Наименование инвестиционного проекта">
      <formula>NOT(ISERROR(SEARCH("Наименование инвестиционного проекта",T347)))</formula>
    </cfRule>
  </conditionalFormatting>
  <conditionalFormatting sqref="T347:T353">
    <cfRule type="cellIs" dxfId="732" priority="747" operator="equal">
      <formula>0</formula>
    </cfRule>
  </conditionalFormatting>
  <conditionalFormatting sqref="T309">
    <cfRule type="containsText" dxfId="731" priority="746" operator="containsText" text="Наименование инвестиционного проекта">
      <formula>NOT(ISERROR(SEARCH("Наименование инвестиционного проекта",T309)))</formula>
    </cfRule>
  </conditionalFormatting>
  <conditionalFormatting sqref="T309">
    <cfRule type="cellIs" dxfId="730" priority="745" operator="equal">
      <formula>0</formula>
    </cfRule>
  </conditionalFormatting>
  <conditionalFormatting sqref="T305">
    <cfRule type="containsText" dxfId="729" priority="744" operator="containsText" text="Наименование инвестиционного проекта">
      <formula>NOT(ISERROR(SEARCH("Наименование инвестиционного проекта",T305)))</formula>
    </cfRule>
  </conditionalFormatting>
  <conditionalFormatting sqref="T305">
    <cfRule type="cellIs" dxfId="728" priority="743" operator="equal">
      <formula>0</formula>
    </cfRule>
  </conditionalFormatting>
  <conditionalFormatting sqref="T297">
    <cfRule type="containsText" dxfId="727" priority="742" operator="containsText" text="Наименование инвестиционного проекта">
      <formula>NOT(ISERROR(SEARCH("Наименование инвестиционного проекта",T297)))</formula>
    </cfRule>
  </conditionalFormatting>
  <conditionalFormatting sqref="T297">
    <cfRule type="cellIs" dxfId="726" priority="741" operator="equal">
      <formula>0</formula>
    </cfRule>
  </conditionalFormatting>
  <conditionalFormatting sqref="T295">
    <cfRule type="containsText" dxfId="725" priority="740" operator="containsText" text="Наименование инвестиционного проекта">
      <formula>NOT(ISERROR(SEARCH("Наименование инвестиционного проекта",T295)))</formula>
    </cfRule>
  </conditionalFormatting>
  <conditionalFormatting sqref="T295">
    <cfRule type="cellIs" dxfId="724" priority="739" operator="equal">
      <formula>0</formula>
    </cfRule>
  </conditionalFormatting>
  <conditionalFormatting sqref="T289">
    <cfRule type="containsText" dxfId="723" priority="738" operator="containsText" text="Наименование инвестиционного проекта">
      <formula>NOT(ISERROR(SEARCH("Наименование инвестиционного проекта",T289)))</formula>
    </cfRule>
  </conditionalFormatting>
  <conditionalFormatting sqref="T289">
    <cfRule type="cellIs" dxfId="722" priority="737" operator="equal">
      <formula>0</formula>
    </cfRule>
  </conditionalFormatting>
  <conditionalFormatting sqref="T287">
    <cfRule type="containsText" dxfId="721" priority="736" operator="containsText" text="Наименование инвестиционного проекта">
      <formula>NOT(ISERROR(SEARCH("Наименование инвестиционного проекта",T287)))</formula>
    </cfRule>
  </conditionalFormatting>
  <conditionalFormatting sqref="T287">
    <cfRule type="cellIs" dxfId="720" priority="735" operator="equal">
      <formula>0</formula>
    </cfRule>
  </conditionalFormatting>
  <conditionalFormatting sqref="T271">
    <cfRule type="containsText" dxfId="719" priority="734" operator="containsText" text="Наименование инвестиционного проекта">
      <formula>NOT(ISERROR(SEARCH("Наименование инвестиционного проекта",T271)))</formula>
    </cfRule>
  </conditionalFormatting>
  <conditionalFormatting sqref="T271">
    <cfRule type="cellIs" dxfId="718" priority="733" operator="equal">
      <formula>0</formula>
    </cfRule>
  </conditionalFormatting>
  <conditionalFormatting sqref="T275">
    <cfRule type="containsText" dxfId="717" priority="732" operator="containsText" text="Наименование инвестиционного проекта">
      <formula>NOT(ISERROR(SEARCH("Наименование инвестиционного проекта",T275)))</formula>
    </cfRule>
  </conditionalFormatting>
  <conditionalFormatting sqref="T275">
    <cfRule type="cellIs" dxfId="716" priority="731" operator="equal">
      <formula>0</formula>
    </cfRule>
  </conditionalFormatting>
  <conditionalFormatting sqref="T260">
    <cfRule type="containsText" dxfId="715" priority="730" operator="containsText" text="Наименование инвестиционного проекта">
      <formula>NOT(ISERROR(SEARCH("Наименование инвестиционного проекта",T260)))</formula>
    </cfRule>
  </conditionalFormatting>
  <conditionalFormatting sqref="T260">
    <cfRule type="cellIs" dxfId="714" priority="729" operator="equal">
      <formula>0</formula>
    </cfRule>
  </conditionalFormatting>
  <conditionalFormatting sqref="T256">
    <cfRule type="containsText" dxfId="713" priority="728" operator="containsText" text="Наименование инвестиционного проекта">
      <formula>NOT(ISERROR(SEARCH("Наименование инвестиционного проекта",T256)))</formula>
    </cfRule>
  </conditionalFormatting>
  <conditionalFormatting sqref="T256">
    <cfRule type="cellIs" dxfId="712" priority="727" operator="equal">
      <formula>0</formula>
    </cfRule>
  </conditionalFormatting>
  <conditionalFormatting sqref="T255">
    <cfRule type="containsText" dxfId="711" priority="726" operator="containsText" text="Наименование инвестиционного проекта">
      <formula>NOT(ISERROR(SEARCH("Наименование инвестиционного проекта",T255)))</formula>
    </cfRule>
  </conditionalFormatting>
  <conditionalFormatting sqref="T255">
    <cfRule type="cellIs" dxfId="710" priority="725" operator="equal">
      <formula>0</formula>
    </cfRule>
  </conditionalFormatting>
  <conditionalFormatting sqref="T248:T252">
    <cfRule type="containsText" dxfId="709" priority="724" operator="containsText" text="Наименование инвестиционного проекта">
      <formula>NOT(ISERROR(SEARCH("Наименование инвестиционного проекта",T248)))</formula>
    </cfRule>
  </conditionalFormatting>
  <conditionalFormatting sqref="T248:T252">
    <cfRule type="cellIs" dxfId="708" priority="723" operator="equal">
      <formula>0</formula>
    </cfRule>
  </conditionalFormatting>
  <conditionalFormatting sqref="T241">
    <cfRule type="containsText" dxfId="707" priority="722" operator="containsText" text="Наименование инвестиционного проекта">
      <formula>NOT(ISERROR(SEARCH("Наименование инвестиционного проекта",T241)))</formula>
    </cfRule>
  </conditionalFormatting>
  <conditionalFormatting sqref="T241">
    <cfRule type="cellIs" dxfId="706" priority="721" operator="equal">
      <formula>0</formula>
    </cfRule>
  </conditionalFormatting>
  <conditionalFormatting sqref="T228">
    <cfRule type="containsText" dxfId="705" priority="720" operator="containsText" text="Наименование инвестиционного проекта">
      <formula>NOT(ISERROR(SEARCH("Наименование инвестиционного проекта",T228)))</formula>
    </cfRule>
  </conditionalFormatting>
  <conditionalFormatting sqref="T228">
    <cfRule type="cellIs" dxfId="704" priority="719" operator="equal">
      <formula>0</formula>
    </cfRule>
  </conditionalFormatting>
  <conditionalFormatting sqref="T216:T225">
    <cfRule type="containsText" dxfId="703" priority="718" operator="containsText" text="Наименование инвестиционного проекта">
      <formula>NOT(ISERROR(SEARCH("Наименование инвестиционного проекта",T216)))</formula>
    </cfRule>
  </conditionalFormatting>
  <conditionalFormatting sqref="T216:T225">
    <cfRule type="cellIs" dxfId="702" priority="717" operator="equal">
      <formula>0</formula>
    </cfRule>
  </conditionalFormatting>
  <conditionalFormatting sqref="T208:T209">
    <cfRule type="containsText" dxfId="701" priority="716" operator="containsText" text="Наименование инвестиционного проекта">
      <formula>NOT(ISERROR(SEARCH("Наименование инвестиционного проекта",T208)))</formula>
    </cfRule>
  </conditionalFormatting>
  <conditionalFormatting sqref="T208:T209">
    <cfRule type="cellIs" dxfId="700" priority="715" operator="equal">
      <formula>0</formula>
    </cfRule>
  </conditionalFormatting>
  <conditionalFormatting sqref="T204:T205">
    <cfRule type="containsText" dxfId="699" priority="714" operator="containsText" text="Наименование инвестиционного проекта">
      <formula>NOT(ISERROR(SEARCH("Наименование инвестиционного проекта",T204)))</formula>
    </cfRule>
  </conditionalFormatting>
  <conditionalFormatting sqref="T204:T205">
    <cfRule type="cellIs" dxfId="698" priority="713" operator="equal">
      <formula>0</formula>
    </cfRule>
  </conditionalFormatting>
  <conditionalFormatting sqref="T200:T202">
    <cfRule type="containsText" dxfId="697" priority="712" operator="containsText" text="Наименование инвестиционного проекта">
      <formula>NOT(ISERROR(SEARCH("Наименование инвестиционного проекта",T200)))</formula>
    </cfRule>
  </conditionalFormatting>
  <conditionalFormatting sqref="T200:T202">
    <cfRule type="cellIs" dxfId="696" priority="711" operator="equal">
      <formula>0</formula>
    </cfRule>
  </conditionalFormatting>
  <conditionalFormatting sqref="T196">
    <cfRule type="containsText" dxfId="695" priority="710" operator="containsText" text="Наименование инвестиционного проекта">
      <formula>NOT(ISERROR(SEARCH("Наименование инвестиционного проекта",T196)))</formula>
    </cfRule>
  </conditionalFormatting>
  <conditionalFormatting sqref="T196">
    <cfRule type="cellIs" dxfId="694" priority="709" operator="equal">
      <formula>0</formula>
    </cfRule>
  </conditionalFormatting>
  <conditionalFormatting sqref="T192">
    <cfRule type="containsText" dxfId="693" priority="708" operator="containsText" text="Наименование инвестиционного проекта">
      <formula>NOT(ISERROR(SEARCH("Наименование инвестиционного проекта",T192)))</formula>
    </cfRule>
  </conditionalFormatting>
  <conditionalFormatting sqref="T192">
    <cfRule type="cellIs" dxfId="692" priority="707" operator="equal">
      <formula>0</formula>
    </cfRule>
  </conditionalFormatting>
  <conditionalFormatting sqref="T191">
    <cfRule type="containsText" dxfId="691" priority="706" operator="containsText" text="Наименование инвестиционного проекта">
      <formula>NOT(ISERROR(SEARCH("Наименование инвестиционного проекта",T191)))</formula>
    </cfRule>
  </conditionalFormatting>
  <conditionalFormatting sqref="T191">
    <cfRule type="cellIs" dxfId="690" priority="705" operator="equal">
      <formula>0</formula>
    </cfRule>
  </conditionalFormatting>
  <conditionalFormatting sqref="T190">
    <cfRule type="containsText" dxfId="689" priority="704" operator="containsText" text="Наименование инвестиционного проекта">
      <formula>NOT(ISERROR(SEARCH("Наименование инвестиционного проекта",T190)))</formula>
    </cfRule>
  </conditionalFormatting>
  <conditionalFormatting sqref="T190">
    <cfRule type="cellIs" dxfId="688" priority="703" operator="equal">
      <formula>0</formula>
    </cfRule>
  </conditionalFormatting>
  <conditionalFormatting sqref="T181">
    <cfRule type="containsText" dxfId="687" priority="702" operator="containsText" text="Наименование инвестиционного проекта">
      <formula>NOT(ISERROR(SEARCH("Наименование инвестиционного проекта",T181)))</formula>
    </cfRule>
  </conditionalFormatting>
  <conditionalFormatting sqref="T181">
    <cfRule type="cellIs" dxfId="686" priority="701" operator="equal">
      <formula>0</formula>
    </cfRule>
  </conditionalFormatting>
  <conditionalFormatting sqref="T179">
    <cfRule type="containsText" dxfId="685" priority="700" operator="containsText" text="Наименование инвестиционного проекта">
      <formula>NOT(ISERROR(SEARCH("Наименование инвестиционного проекта",T179)))</formula>
    </cfRule>
  </conditionalFormatting>
  <conditionalFormatting sqref="T179">
    <cfRule type="cellIs" dxfId="684" priority="699" operator="equal">
      <formula>0</formula>
    </cfRule>
  </conditionalFormatting>
  <conditionalFormatting sqref="T173">
    <cfRule type="containsText" dxfId="683" priority="698" operator="containsText" text="Наименование инвестиционного проекта">
      <formula>NOT(ISERROR(SEARCH("Наименование инвестиционного проекта",T173)))</formula>
    </cfRule>
  </conditionalFormatting>
  <conditionalFormatting sqref="T173">
    <cfRule type="cellIs" dxfId="682" priority="697" operator="equal">
      <formula>0</formula>
    </cfRule>
  </conditionalFormatting>
  <conditionalFormatting sqref="T166">
    <cfRule type="containsText" dxfId="681" priority="696" operator="containsText" text="Наименование инвестиционного проекта">
      <formula>NOT(ISERROR(SEARCH("Наименование инвестиционного проекта",T166)))</formula>
    </cfRule>
  </conditionalFormatting>
  <conditionalFormatting sqref="T166">
    <cfRule type="cellIs" dxfId="680" priority="695" operator="equal">
      <formula>0</formula>
    </cfRule>
  </conditionalFormatting>
  <conditionalFormatting sqref="T164">
    <cfRule type="containsText" dxfId="679" priority="694" operator="containsText" text="Наименование инвестиционного проекта">
      <formula>NOT(ISERROR(SEARCH("Наименование инвестиционного проекта",T164)))</formula>
    </cfRule>
  </conditionalFormatting>
  <conditionalFormatting sqref="T164">
    <cfRule type="cellIs" dxfId="678" priority="693" operator="equal">
      <formula>0</formula>
    </cfRule>
  </conditionalFormatting>
  <conditionalFormatting sqref="T159:T160">
    <cfRule type="containsText" dxfId="677" priority="692" operator="containsText" text="Наименование инвестиционного проекта">
      <formula>NOT(ISERROR(SEARCH("Наименование инвестиционного проекта",T159)))</formula>
    </cfRule>
  </conditionalFormatting>
  <conditionalFormatting sqref="T159:T160">
    <cfRule type="cellIs" dxfId="676" priority="691" operator="equal">
      <formula>0</formula>
    </cfRule>
  </conditionalFormatting>
  <conditionalFormatting sqref="T153">
    <cfRule type="containsText" dxfId="675" priority="690" operator="containsText" text="Наименование инвестиционного проекта">
      <formula>NOT(ISERROR(SEARCH("Наименование инвестиционного проекта",T153)))</formula>
    </cfRule>
  </conditionalFormatting>
  <conditionalFormatting sqref="T153">
    <cfRule type="cellIs" dxfId="674" priority="689" operator="equal">
      <formula>0</formula>
    </cfRule>
  </conditionalFormatting>
  <conditionalFormatting sqref="T151">
    <cfRule type="containsText" dxfId="673" priority="688" operator="containsText" text="Наименование инвестиционного проекта">
      <formula>NOT(ISERROR(SEARCH("Наименование инвестиционного проекта",T151)))</formula>
    </cfRule>
  </conditionalFormatting>
  <conditionalFormatting sqref="T151">
    <cfRule type="cellIs" dxfId="672" priority="687" operator="equal">
      <formula>0</formula>
    </cfRule>
  </conditionalFormatting>
  <conditionalFormatting sqref="T145">
    <cfRule type="containsText" dxfId="671" priority="686" operator="containsText" text="Наименование инвестиционного проекта">
      <formula>NOT(ISERROR(SEARCH("Наименование инвестиционного проекта",T145)))</formula>
    </cfRule>
  </conditionalFormatting>
  <conditionalFormatting sqref="T145">
    <cfRule type="cellIs" dxfId="670" priority="685" operator="equal">
      <formula>0</formula>
    </cfRule>
  </conditionalFormatting>
  <conditionalFormatting sqref="T129:T130">
    <cfRule type="containsText" dxfId="669" priority="684" operator="containsText" text="Наименование инвестиционного проекта">
      <formula>NOT(ISERROR(SEARCH("Наименование инвестиционного проекта",T129)))</formula>
    </cfRule>
  </conditionalFormatting>
  <conditionalFormatting sqref="T129:T130">
    <cfRule type="cellIs" dxfId="668" priority="683" operator="equal">
      <formula>0</formula>
    </cfRule>
  </conditionalFormatting>
  <conditionalFormatting sqref="T123">
    <cfRule type="containsText" dxfId="667" priority="682" operator="containsText" text="Наименование инвестиционного проекта">
      <formula>NOT(ISERROR(SEARCH("Наименование инвестиционного проекта",T123)))</formula>
    </cfRule>
  </conditionalFormatting>
  <conditionalFormatting sqref="T123">
    <cfRule type="cellIs" dxfId="666" priority="681" operator="equal">
      <formula>0</formula>
    </cfRule>
  </conditionalFormatting>
  <conditionalFormatting sqref="T121">
    <cfRule type="containsText" dxfId="665" priority="680" operator="containsText" text="Наименование инвестиционного проекта">
      <formula>NOT(ISERROR(SEARCH("Наименование инвестиционного проекта",T121)))</formula>
    </cfRule>
  </conditionalFormatting>
  <conditionalFormatting sqref="T121">
    <cfRule type="cellIs" dxfId="664" priority="679" operator="equal">
      <formula>0</formula>
    </cfRule>
  </conditionalFormatting>
  <conditionalFormatting sqref="T115">
    <cfRule type="containsText" dxfId="663" priority="678" operator="containsText" text="Наименование инвестиционного проекта">
      <formula>NOT(ISERROR(SEARCH("Наименование инвестиционного проекта",T115)))</formula>
    </cfRule>
  </conditionalFormatting>
  <conditionalFormatting sqref="T115">
    <cfRule type="cellIs" dxfId="662" priority="677" operator="equal">
      <formula>0</formula>
    </cfRule>
  </conditionalFormatting>
  <conditionalFormatting sqref="T112">
    <cfRule type="containsText" dxfId="661" priority="676" operator="containsText" text="Наименование инвестиционного проекта">
      <formula>NOT(ISERROR(SEARCH("Наименование инвестиционного проекта",T112)))</formula>
    </cfRule>
  </conditionalFormatting>
  <conditionalFormatting sqref="T112">
    <cfRule type="cellIs" dxfId="660" priority="675" operator="equal">
      <formula>0</formula>
    </cfRule>
  </conditionalFormatting>
  <conditionalFormatting sqref="T105:T106">
    <cfRule type="containsText" dxfId="659" priority="674" operator="containsText" text="Наименование инвестиционного проекта">
      <formula>NOT(ISERROR(SEARCH("Наименование инвестиционного проекта",T105)))</formula>
    </cfRule>
  </conditionalFormatting>
  <conditionalFormatting sqref="T105:T106">
    <cfRule type="cellIs" dxfId="658" priority="673" operator="equal">
      <formula>0</formula>
    </cfRule>
  </conditionalFormatting>
  <conditionalFormatting sqref="T102">
    <cfRule type="containsText" dxfId="657" priority="672" operator="containsText" text="Наименование инвестиционного проекта">
      <formula>NOT(ISERROR(SEARCH("Наименование инвестиционного проекта",T102)))</formula>
    </cfRule>
  </conditionalFormatting>
  <conditionalFormatting sqref="T102">
    <cfRule type="cellIs" dxfId="656" priority="671" operator="equal">
      <formula>0</formula>
    </cfRule>
  </conditionalFormatting>
  <conditionalFormatting sqref="T95:T97">
    <cfRule type="containsText" dxfId="655" priority="670" operator="containsText" text="Наименование инвестиционного проекта">
      <formula>NOT(ISERROR(SEARCH("Наименование инвестиционного проекта",T95)))</formula>
    </cfRule>
  </conditionalFormatting>
  <conditionalFormatting sqref="T95:T97">
    <cfRule type="cellIs" dxfId="654" priority="669" operator="equal">
      <formula>0</formula>
    </cfRule>
  </conditionalFormatting>
  <conditionalFormatting sqref="T89">
    <cfRule type="containsText" dxfId="653" priority="668" operator="containsText" text="Наименование инвестиционного проекта">
      <formula>NOT(ISERROR(SEARCH("Наименование инвестиционного проекта",T89)))</formula>
    </cfRule>
  </conditionalFormatting>
  <conditionalFormatting sqref="T89">
    <cfRule type="cellIs" dxfId="652" priority="667" operator="equal">
      <formula>0</formula>
    </cfRule>
  </conditionalFormatting>
  <conditionalFormatting sqref="T87">
    <cfRule type="containsText" dxfId="651" priority="666" operator="containsText" text="Наименование инвестиционного проекта">
      <formula>NOT(ISERROR(SEARCH("Наименование инвестиционного проекта",T87)))</formula>
    </cfRule>
  </conditionalFormatting>
  <conditionalFormatting sqref="T87">
    <cfRule type="cellIs" dxfId="650" priority="665" operator="equal">
      <formula>0</formula>
    </cfRule>
  </conditionalFormatting>
  <conditionalFormatting sqref="T80:T81">
    <cfRule type="containsText" dxfId="649" priority="664" operator="containsText" text="Наименование инвестиционного проекта">
      <formula>NOT(ISERROR(SEARCH("Наименование инвестиционного проекта",T80)))</formula>
    </cfRule>
  </conditionalFormatting>
  <conditionalFormatting sqref="T80:T81">
    <cfRule type="cellIs" dxfId="648" priority="663" operator="equal">
      <formula>0</formula>
    </cfRule>
  </conditionalFormatting>
  <conditionalFormatting sqref="T78">
    <cfRule type="containsText" dxfId="647" priority="662" operator="containsText" text="Наименование инвестиционного проекта">
      <formula>NOT(ISERROR(SEARCH("Наименование инвестиционного проекта",T78)))</formula>
    </cfRule>
  </conditionalFormatting>
  <conditionalFormatting sqref="T78">
    <cfRule type="cellIs" dxfId="646" priority="661" operator="equal">
      <formula>0</formula>
    </cfRule>
  </conditionalFormatting>
  <conditionalFormatting sqref="T70:T76">
    <cfRule type="containsText" dxfId="645" priority="660" operator="containsText" text="Наименование инвестиционного проекта">
      <formula>NOT(ISERROR(SEARCH("Наименование инвестиционного проекта",T70)))</formula>
    </cfRule>
  </conditionalFormatting>
  <conditionalFormatting sqref="T70:T76">
    <cfRule type="cellIs" dxfId="644" priority="659" operator="equal">
      <formula>0</formula>
    </cfRule>
  </conditionalFormatting>
  <conditionalFormatting sqref="T62:T65">
    <cfRule type="containsText" dxfId="643" priority="658" operator="containsText" text="Наименование инвестиционного проекта">
      <formula>NOT(ISERROR(SEARCH("Наименование инвестиционного проекта",T62)))</formula>
    </cfRule>
  </conditionalFormatting>
  <conditionalFormatting sqref="T62:T65">
    <cfRule type="cellIs" dxfId="642" priority="657" operator="equal">
      <formula>0</formula>
    </cfRule>
  </conditionalFormatting>
  <conditionalFormatting sqref="T59">
    <cfRule type="containsText" dxfId="641" priority="656" operator="containsText" text="Наименование инвестиционного проекта">
      <formula>NOT(ISERROR(SEARCH("Наименование инвестиционного проекта",T59)))</formula>
    </cfRule>
  </conditionalFormatting>
  <conditionalFormatting sqref="T59">
    <cfRule type="cellIs" dxfId="640" priority="655" operator="equal">
      <formula>0</formula>
    </cfRule>
  </conditionalFormatting>
  <conditionalFormatting sqref="T57">
    <cfRule type="containsText" dxfId="639" priority="654" operator="containsText" text="Наименование инвестиционного проекта">
      <formula>NOT(ISERROR(SEARCH("Наименование инвестиционного проекта",T57)))</formula>
    </cfRule>
  </conditionalFormatting>
  <conditionalFormatting sqref="T57">
    <cfRule type="cellIs" dxfId="638" priority="653" operator="equal">
      <formula>0</formula>
    </cfRule>
  </conditionalFormatting>
  <conditionalFormatting sqref="T47:T56">
    <cfRule type="containsText" dxfId="637" priority="652" operator="containsText" text="Наименование инвестиционного проекта">
      <formula>NOT(ISERROR(SEARCH("Наименование инвестиционного проекта",T47)))</formula>
    </cfRule>
  </conditionalFormatting>
  <conditionalFormatting sqref="T47:T56">
    <cfRule type="cellIs" dxfId="636" priority="651" operator="equal">
      <formula>0</formula>
    </cfRule>
  </conditionalFormatting>
  <conditionalFormatting sqref="T41">
    <cfRule type="containsText" dxfId="635" priority="650" operator="containsText" text="Наименование инвестиционного проекта">
      <formula>NOT(ISERROR(SEARCH("Наименование инвестиционного проекта",T41)))</formula>
    </cfRule>
  </conditionalFormatting>
  <conditionalFormatting sqref="T41">
    <cfRule type="cellIs" dxfId="634" priority="649" operator="equal">
      <formula>0</formula>
    </cfRule>
  </conditionalFormatting>
  <conditionalFormatting sqref="T39">
    <cfRule type="containsText" dxfId="633" priority="648" operator="containsText" text="Наименование инвестиционного проекта">
      <formula>NOT(ISERROR(SEARCH("Наименование инвестиционного проекта",T39)))</formula>
    </cfRule>
  </conditionalFormatting>
  <conditionalFormatting sqref="T39">
    <cfRule type="cellIs" dxfId="632" priority="647" operator="equal">
      <formula>0</formula>
    </cfRule>
  </conditionalFormatting>
  <conditionalFormatting sqref="T32:T33">
    <cfRule type="containsText" dxfId="631" priority="646" operator="containsText" text="Наименование инвестиционного проекта">
      <formula>NOT(ISERROR(SEARCH("Наименование инвестиционного проекта",T32)))</formula>
    </cfRule>
  </conditionalFormatting>
  <conditionalFormatting sqref="T32:T33">
    <cfRule type="cellIs" dxfId="630" priority="645" operator="equal">
      <formula>0</formula>
    </cfRule>
  </conditionalFormatting>
  <conditionalFormatting sqref="T26">
    <cfRule type="containsText" dxfId="629" priority="644" operator="containsText" text="Наименование инвестиционного проекта">
      <formula>NOT(ISERROR(SEARCH("Наименование инвестиционного проекта",T26)))</formula>
    </cfRule>
  </conditionalFormatting>
  <conditionalFormatting sqref="T26">
    <cfRule type="cellIs" dxfId="628" priority="643" operator="equal">
      <formula>0</formula>
    </cfRule>
  </conditionalFormatting>
  <conditionalFormatting sqref="T24">
    <cfRule type="containsText" dxfId="627" priority="642" operator="containsText" text="Наименование инвестиционного проекта">
      <formula>NOT(ISERROR(SEARCH("Наименование инвестиционного проекта",T24)))</formula>
    </cfRule>
  </conditionalFormatting>
  <conditionalFormatting sqref="T24">
    <cfRule type="cellIs" dxfId="626" priority="641" operator="equal">
      <formula>0</formula>
    </cfRule>
  </conditionalFormatting>
  <conditionalFormatting sqref="T18">
    <cfRule type="containsText" dxfId="625" priority="640" operator="containsText" text="Наименование инвестиционного проекта">
      <formula>NOT(ISERROR(SEARCH("Наименование инвестиционного проекта",T18)))</formula>
    </cfRule>
  </conditionalFormatting>
  <conditionalFormatting sqref="T18">
    <cfRule type="cellIs" dxfId="624" priority="639" operator="equal">
      <formula>0</formula>
    </cfRule>
  </conditionalFormatting>
  <conditionalFormatting sqref="U357">
    <cfRule type="containsText" dxfId="623" priority="638" operator="containsText" text="Наименование инвестиционного проекта">
      <formula>NOT(ISERROR(SEARCH("Наименование инвестиционного проекта",U357)))</formula>
    </cfRule>
  </conditionalFormatting>
  <conditionalFormatting sqref="U357">
    <cfRule type="cellIs" dxfId="622" priority="637" operator="equal">
      <formula>0</formula>
    </cfRule>
  </conditionalFormatting>
  <conditionalFormatting sqref="U347:U353">
    <cfRule type="containsText" dxfId="621" priority="636" operator="containsText" text="Наименование инвестиционного проекта">
      <formula>NOT(ISERROR(SEARCH("Наименование инвестиционного проекта",U347)))</formula>
    </cfRule>
  </conditionalFormatting>
  <conditionalFormatting sqref="U347:U353">
    <cfRule type="cellIs" dxfId="620" priority="635" operator="equal">
      <formula>0</formula>
    </cfRule>
  </conditionalFormatting>
  <conditionalFormatting sqref="U309">
    <cfRule type="containsText" dxfId="619" priority="634" operator="containsText" text="Наименование инвестиционного проекта">
      <formula>NOT(ISERROR(SEARCH("Наименование инвестиционного проекта",U309)))</formula>
    </cfRule>
  </conditionalFormatting>
  <conditionalFormatting sqref="U309">
    <cfRule type="cellIs" dxfId="618" priority="633" operator="equal">
      <formula>0</formula>
    </cfRule>
  </conditionalFormatting>
  <conditionalFormatting sqref="U305">
    <cfRule type="containsText" dxfId="617" priority="632" operator="containsText" text="Наименование инвестиционного проекта">
      <formula>NOT(ISERROR(SEARCH("Наименование инвестиционного проекта",U305)))</formula>
    </cfRule>
  </conditionalFormatting>
  <conditionalFormatting sqref="U305">
    <cfRule type="cellIs" dxfId="616" priority="631" operator="equal">
      <formula>0</formula>
    </cfRule>
  </conditionalFormatting>
  <conditionalFormatting sqref="U297">
    <cfRule type="containsText" dxfId="615" priority="630" operator="containsText" text="Наименование инвестиционного проекта">
      <formula>NOT(ISERROR(SEARCH("Наименование инвестиционного проекта",U297)))</formula>
    </cfRule>
  </conditionalFormatting>
  <conditionalFormatting sqref="U297">
    <cfRule type="cellIs" dxfId="614" priority="629" operator="equal">
      <formula>0</formula>
    </cfRule>
  </conditionalFormatting>
  <conditionalFormatting sqref="U295">
    <cfRule type="containsText" dxfId="613" priority="628" operator="containsText" text="Наименование инвестиционного проекта">
      <formula>NOT(ISERROR(SEARCH("Наименование инвестиционного проекта",U295)))</formula>
    </cfRule>
  </conditionalFormatting>
  <conditionalFormatting sqref="U295">
    <cfRule type="cellIs" dxfId="612" priority="627" operator="equal">
      <formula>0</formula>
    </cfRule>
  </conditionalFormatting>
  <conditionalFormatting sqref="U289">
    <cfRule type="containsText" dxfId="611" priority="626" operator="containsText" text="Наименование инвестиционного проекта">
      <formula>NOT(ISERROR(SEARCH("Наименование инвестиционного проекта",U289)))</formula>
    </cfRule>
  </conditionalFormatting>
  <conditionalFormatting sqref="U289">
    <cfRule type="cellIs" dxfId="610" priority="625" operator="equal">
      <formula>0</formula>
    </cfRule>
  </conditionalFormatting>
  <conditionalFormatting sqref="U287">
    <cfRule type="containsText" dxfId="609" priority="624" operator="containsText" text="Наименование инвестиционного проекта">
      <formula>NOT(ISERROR(SEARCH("Наименование инвестиционного проекта",U287)))</formula>
    </cfRule>
  </conditionalFormatting>
  <conditionalFormatting sqref="U287">
    <cfRule type="cellIs" dxfId="608" priority="623" operator="equal">
      <formula>0</formula>
    </cfRule>
  </conditionalFormatting>
  <conditionalFormatting sqref="U275">
    <cfRule type="containsText" dxfId="607" priority="622" operator="containsText" text="Наименование инвестиционного проекта">
      <formula>NOT(ISERROR(SEARCH("Наименование инвестиционного проекта",U275)))</formula>
    </cfRule>
  </conditionalFormatting>
  <conditionalFormatting sqref="U275">
    <cfRule type="cellIs" dxfId="606" priority="621" operator="equal">
      <formula>0</formula>
    </cfRule>
  </conditionalFormatting>
  <conditionalFormatting sqref="U271">
    <cfRule type="containsText" dxfId="605" priority="620" operator="containsText" text="Наименование инвестиционного проекта">
      <formula>NOT(ISERROR(SEARCH("Наименование инвестиционного проекта",U271)))</formula>
    </cfRule>
  </conditionalFormatting>
  <conditionalFormatting sqref="U271">
    <cfRule type="cellIs" dxfId="604" priority="619" operator="equal">
      <formula>0</formula>
    </cfRule>
  </conditionalFormatting>
  <conditionalFormatting sqref="U260">
    <cfRule type="containsText" dxfId="603" priority="618" operator="containsText" text="Наименование инвестиционного проекта">
      <formula>NOT(ISERROR(SEARCH("Наименование инвестиционного проекта",U260)))</formula>
    </cfRule>
  </conditionalFormatting>
  <conditionalFormatting sqref="U260">
    <cfRule type="cellIs" dxfId="602" priority="617" operator="equal">
      <formula>0</formula>
    </cfRule>
  </conditionalFormatting>
  <conditionalFormatting sqref="U255:U256">
    <cfRule type="containsText" dxfId="601" priority="616" operator="containsText" text="Наименование инвестиционного проекта">
      <formula>NOT(ISERROR(SEARCH("Наименование инвестиционного проекта",U255)))</formula>
    </cfRule>
  </conditionalFormatting>
  <conditionalFormatting sqref="U255:U256">
    <cfRule type="cellIs" dxfId="600" priority="615" operator="equal">
      <formula>0</formula>
    </cfRule>
  </conditionalFormatting>
  <conditionalFormatting sqref="U248:U252">
    <cfRule type="containsText" dxfId="599" priority="614" operator="containsText" text="Наименование инвестиционного проекта">
      <formula>NOT(ISERROR(SEARCH("Наименование инвестиционного проекта",U248)))</formula>
    </cfRule>
  </conditionalFormatting>
  <conditionalFormatting sqref="U248:U252">
    <cfRule type="cellIs" dxfId="598" priority="613" operator="equal">
      <formula>0</formula>
    </cfRule>
  </conditionalFormatting>
  <conditionalFormatting sqref="U241">
    <cfRule type="containsText" dxfId="597" priority="612" operator="containsText" text="Наименование инвестиционного проекта">
      <formula>NOT(ISERROR(SEARCH("Наименование инвестиционного проекта",U241)))</formula>
    </cfRule>
  </conditionalFormatting>
  <conditionalFormatting sqref="U241">
    <cfRule type="cellIs" dxfId="596" priority="611" operator="equal">
      <formula>0</formula>
    </cfRule>
  </conditionalFormatting>
  <conditionalFormatting sqref="U228">
    <cfRule type="containsText" dxfId="595" priority="610" operator="containsText" text="Наименование инвестиционного проекта">
      <formula>NOT(ISERROR(SEARCH("Наименование инвестиционного проекта",U228)))</formula>
    </cfRule>
  </conditionalFormatting>
  <conditionalFormatting sqref="U228">
    <cfRule type="cellIs" dxfId="594" priority="609" operator="equal">
      <formula>0</formula>
    </cfRule>
  </conditionalFormatting>
  <conditionalFormatting sqref="U216:U225">
    <cfRule type="containsText" dxfId="593" priority="608" operator="containsText" text="Наименование инвестиционного проекта">
      <formula>NOT(ISERROR(SEARCH("Наименование инвестиционного проекта",U216)))</formula>
    </cfRule>
  </conditionalFormatting>
  <conditionalFormatting sqref="U216:U225">
    <cfRule type="cellIs" dxfId="592" priority="607" operator="equal">
      <formula>0</formula>
    </cfRule>
  </conditionalFormatting>
  <conditionalFormatting sqref="U208:U209">
    <cfRule type="containsText" dxfId="591" priority="606" operator="containsText" text="Наименование инвестиционного проекта">
      <formula>NOT(ISERROR(SEARCH("Наименование инвестиционного проекта",U208)))</formula>
    </cfRule>
  </conditionalFormatting>
  <conditionalFormatting sqref="U208:U209">
    <cfRule type="cellIs" dxfId="590" priority="605" operator="equal">
      <formula>0</formula>
    </cfRule>
  </conditionalFormatting>
  <conditionalFormatting sqref="U204:U205">
    <cfRule type="containsText" dxfId="589" priority="604" operator="containsText" text="Наименование инвестиционного проекта">
      <formula>NOT(ISERROR(SEARCH("Наименование инвестиционного проекта",U204)))</formula>
    </cfRule>
  </conditionalFormatting>
  <conditionalFormatting sqref="U204:U205">
    <cfRule type="cellIs" dxfId="588" priority="603" operator="equal">
      <formula>0</formula>
    </cfRule>
  </conditionalFormatting>
  <conditionalFormatting sqref="U200:U202">
    <cfRule type="containsText" dxfId="587" priority="602" operator="containsText" text="Наименование инвестиционного проекта">
      <formula>NOT(ISERROR(SEARCH("Наименование инвестиционного проекта",U200)))</formula>
    </cfRule>
  </conditionalFormatting>
  <conditionalFormatting sqref="U200:U202">
    <cfRule type="cellIs" dxfId="586" priority="601" operator="equal">
      <formula>0</formula>
    </cfRule>
  </conditionalFormatting>
  <conditionalFormatting sqref="U196">
    <cfRule type="containsText" dxfId="585" priority="600" operator="containsText" text="Наименование инвестиционного проекта">
      <formula>NOT(ISERROR(SEARCH("Наименование инвестиционного проекта",U196)))</formula>
    </cfRule>
  </conditionalFormatting>
  <conditionalFormatting sqref="U196">
    <cfRule type="cellIs" dxfId="584" priority="599" operator="equal">
      <formula>0</formula>
    </cfRule>
  </conditionalFormatting>
  <conditionalFormatting sqref="U190:U193">
    <cfRule type="containsText" dxfId="583" priority="598" operator="containsText" text="Наименование инвестиционного проекта">
      <formula>NOT(ISERROR(SEARCH("Наименование инвестиционного проекта",U190)))</formula>
    </cfRule>
  </conditionalFormatting>
  <conditionalFormatting sqref="U190:U193">
    <cfRule type="cellIs" dxfId="582" priority="597" operator="equal">
      <formula>0</formula>
    </cfRule>
  </conditionalFormatting>
  <conditionalFormatting sqref="U181">
    <cfRule type="containsText" dxfId="581" priority="596" operator="containsText" text="Наименование инвестиционного проекта">
      <formula>NOT(ISERROR(SEARCH("Наименование инвестиционного проекта",U181)))</formula>
    </cfRule>
  </conditionalFormatting>
  <conditionalFormatting sqref="U181">
    <cfRule type="cellIs" dxfId="580" priority="595" operator="equal">
      <formula>0</formula>
    </cfRule>
  </conditionalFormatting>
  <conditionalFormatting sqref="U179">
    <cfRule type="containsText" dxfId="579" priority="594" operator="containsText" text="Наименование инвестиционного проекта">
      <formula>NOT(ISERROR(SEARCH("Наименование инвестиционного проекта",U179)))</formula>
    </cfRule>
  </conditionalFormatting>
  <conditionalFormatting sqref="U179">
    <cfRule type="cellIs" dxfId="578" priority="593" operator="equal">
      <formula>0</formula>
    </cfRule>
  </conditionalFormatting>
  <conditionalFormatting sqref="U173">
    <cfRule type="containsText" dxfId="577" priority="592" operator="containsText" text="Наименование инвестиционного проекта">
      <formula>NOT(ISERROR(SEARCH("Наименование инвестиционного проекта",U173)))</formula>
    </cfRule>
  </conditionalFormatting>
  <conditionalFormatting sqref="U173">
    <cfRule type="cellIs" dxfId="576" priority="591" operator="equal">
      <formula>0</formula>
    </cfRule>
  </conditionalFormatting>
  <conditionalFormatting sqref="U166">
    <cfRule type="containsText" dxfId="575" priority="590" operator="containsText" text="Наименование инвестиционного проекта">
      <formula>NOT(ISERROR(SEARCH("Наименование инвестиционного проекта",U166)))</formula>
    </cfRule>
  </conditionalFormatting>
  <conditionalFormatting sqref="U166">
    <cfRule type="cellIs" dxfId="574" priority="589" operator="equal">
      <formula>0</formula>
    </cfRule>
  </conditionalFormatting>
  <conditionalFormatting sqref="U164">
    <cfRule type="containsText" dxfId="573" priority="588" operator="containsText" text="Наименование инвестиционного проекта">
      <formula>NOT(ISERROR(SEARCH("Наименование инвестиционного проекта",U164)))</formula>
    </cfRule>
  </conditionalFormatting>
  <conditionalFormatting sqref="U164">
    <cfRule type="cellIs" dxfId="572" priority="587" operator="equal">
      <formula>0</formula>
    </cfRule>
  </conditionalFormatting>
  <conditionalFormatting sqref="U159:U160">
    <cfRule type="containsText" dxfId="571" priority="586" operator="containsText" text="Наименование инвестиционного проекта">
      <formula>NOT(ISERROR(SEARCH("Наименование инвестиционного проекта",U159)))</formula>
    </cfRule>
  </conditionalFormatting>
  <conditionalFormatting sqref="U159:U160">
    <cfRule type="cellIs" dxfId="570" priority="585" operator="equal">
      <formula>0</formula>
    </cfRule>
  </conditionalFormatting>
  <conditionalFormatting sqref="U153">
    <cfRule type="containsText" dxfId="569" priority="584" operator="containsText" text="Наименование инвестиционного проекта">
      <formula>NOT(ISERROR(SEARCH("Наименование инвестиционного проекта",U153)))</formula>
    </cfRule>
  </conditionalFormatting>
  <conditionalFormatting sqref="U153">
    <cfRule type="cellIs" dxfId="568" priority="583" operator="equal">
      <formula>0</formula>
    </cfRule>
  </conditionalFormatting>
  <conditionalFormatting sqref="U151">
    <cfRule type="containsText" dxfId="567" priority="582" operator="containsText" text="Наименование инвестиционного проекта">
      <formula>NOT(ISERROR(SEARCH("Наименование инвестиционного проекта",U151)))</formula>
    </cfRule>
  </conditionalFormatting>
  <conditionalFormatting sqref="U151">
    <cfRule type="cellIs" dxfId="566" priority="581" operator="equal">
      <formula>0</formula>
    </cfRule>
  </conditionalFormatting>
  <conditionalFormatting sqref="U145">
    <cfRule type="containsText" dxfId="565" priority="580" operator="containsText" text="Наименование инвестиционного проекта">
      <formula>NOT(ISERROR(SEARCH("Наименование инвестиционного проекта",U145)))</formula>
    </cfRule>
  </conditionalFormatting>
  <conditionalFormatting sqref="U145">
    <cfRule type="cellIs" dxfId="564" priority="579" operator="equal">
      <formula>0</formula>
    </cfRule>
  </conditionalFormatting>
  <conditionalFormatting sqref="U129:U130">
    <cfRule type="containsText" dxfId="563" priority="578" operator="containsText" text="Наименование инвестиционного проекта">
      <formula>NOT(ISERROR(SEARCH("Наименование инвестиционного проекта",U129)))</formula>
    </cfRule>
  </conditionalFormatting>
  <conditionalFormatting sqref="U129:U130">
    <cfRule type="cellIs" dxfId="562" priority="577" operator="equal">
      <formula>0</formula>
    </cfRule>
  </conditionalFormatting>
  <conditionalFormatting sqref="U123">
    <cfRule type="containsText" dxfId="561" priority="576" operator="containsText" text="Наименование инвестиционного проекта">
      <formula>NOT(ISERROR(SEARCH("Наименование инвестиционного проекта",U123)))</formula>
    </cfRule>
  </conditionalFormatting>
  <conditionalFormatting sqref="U123">
    <cfRule type="cellIs" dxfId="560" priority="575" operator="equal">
      <formula>0</formula>
    </cfRule>
  </conditionalFormatting>
  <conditionalFormatting sqref="U121">
    <cfRule type="containsText" dxfId="559" priority="574" operator="containsText" text="Наименование инвестиционного проекта">
      <formula>NOT(ISERROR(SEARCH("Наименование инвестиционного проекта",U121)))</formula>
    </cfRule>
  </conditionalFormatting>
  <conditionalFormatting sqref="U121">
    <cfRule type="cellIs" dxfId="558" priority="573" operator="equal">
      <formula>0</formula>
    </cfRule>
  </conditionalFormatting>
  <conditionalFormatting sqref="U115">
    <cfRule type="containsText" dxfId="557" priority="572" operator="containsText" text="Наименование инвестиционного проекта">
      <formula>NOT(ISERROR(SEARCH("Наименование инвестиционного проекта",U115)))</formula>
    </cfRule>
  </conditionalFormatting>
  <conditionalFormatting sqref="U115">
    <cfRule type="cellIs" dxfId="556" priority="571" operator="equal">
      <formula>0</formula>
    </cfRule>
  </conditionalFormatting>
  <conditionalFormatting sqref="U112">
    <cfRule type="containsText" dxfId="555" priority="570" operator="containsText" text="Наименование инвестиционного проекта">
      <formula>NOT(ISERROR(SEARCH("Наименование инвестиционного проекта",U112)))</formula>
    </cfRule>
  </conditionalFormatting>
  <conditionalFormatting sqref="U112">
    <cfRule type="cellIs" dxfId="554" priority="569" operator="equal">
      <formula>0</formula>
    </cfRule>
  </conditionalFormatting>
  <conditionalFormatting sqref="U105:U106">
    <cfRule type="containsText" dxfId="553" priority="568" operator="containsText" text="Наименование инвестиционного проекта">
      <formula>NOT(ISERROR(SEARCH("Наименование инвестиционного проекта",U105)))</formula>
    </cfRule>
  </conditionalFormatting>
  <conditionalFormatting sqref="U105:U106">
    <cfRule type="cellIs" dxfId="552" priority="567" operator="equal">
      <formula>0</formula>
    </cfRule>
  </conditionalFormatting>
  <conditionalFormatting sqref="U102">
    <cfRule type="containsText" dxfId="551" priority="566" operator="containsText" text="Наименование инвестиционного проекта">
      <formula>NOT(ISERROR(SEARCH("Наименование инвестиционного проекта",U102)))</formula>
    </cfRule>
  </conditionalFormatting>
  <conditionalFormatting sqref="U102">
    <cfRule type="cellIs" dxfId="550" priority="565" operator="equal">
      <formula>0</formula>
    </cfRule>
  </conditionalFormatting>
  <conditionalFormatting sqref="U95:U97">
    <cfRule type="containsText" dxfId="549" priority="564" operator="containsText" text="Наименование инвестиционного проекта">
      <formula>NOT(ISERROR(SEARCH("Наименование инвестиционного проекта",U95)))</formula>
    </cfRule>
  </conditionalFormatting>
  <conditionalFormatting sqref="U95:U97">
    <cfRule type="cellIs" dxfId="548" priority="563" operator="equal">
      <formula>0</formula>
    </cfRule>
  </conditionalFormatting>
  <conditionalFormatting sqref="U89">
    <cfRule type="containsText" dxfId="547" priority="562" operator="containsText" text="Наименование инвестиционного проекта">
      <formula>NOT(ISERROR(SEARCH("Наименование инвестиционного проекта",U89)))</formula>
    </cfRule>
  </conditionalFormatting>
  <conditionalFormatting sqref="U89">
    <cfRule type="cellIs" dxfId="546" priority="561" operator="equal">
      <formula>0</formula>
    </cfRule>
  </conditionalFormatting>
  <conditionalFormatting sqref="U87">
    <cfRule type="containsText" dxfId="545" priority="560" operator="containsText" text="Наименование инвестиционного проекта">
      <formula>NOT(ISERROR(SEARCH("Наименование инвестиционного проекта",U87)))</formula>
    </cfRule>
  </conditionalFormatting>
  <conditionalFormatting sqref="U87">
    <cfRule type="cellIs" dxfId="544" priority="559" operator="equal">
      <formula>0</formula>
    </cfRule>
  </conditionalFormatting>
  <conditionalFormatting sqref="U80:U81">
    <cfRule type="containsText" dxfId="543" priority="558" operator="containsText" text="Наименование инвестиционного проекта">
      <formula>NOT(ISERROR(SEARCH("Наименование инвестиционного проекта",U80)))</formula>
    </cfRule>
  </conditionalFormatting>
  <conditionalFormatting sqref="U80:U81">
    <cfRule type="cellIs" dxfId="542" priority="557" operator="equal">
      <formula>0</formula>
    </cfRule>
  </conditionalFormatting>
  <conditionalFormatting sqref="U78">
    <cfRule type="containsText" dxfId="541" priority="556" operator="containsText" text="Наименование инвестиционного проекта">
      <formula>NOT(ISERROR(SEARCH("Наименование инвестиционного проекта",U78)))</formula>
    </cfRule>
  </conditionalFormatting>
  <conditionalFormatting sqref="U78">
    <cfRule type="cellIs" dxfId="540" priority="555" operator="equal">
      <formula>0</formula>
    </cfRule>
  </conditionalFormatting>
  <conditionalFormatting sqref="U70:U76">
    <cfRule type="containsText" dxfId="539" priority="554" operator="containsText" text="Наименование инвестиционного проекта">
      <formula>NOT(ISERROR(SEARCH("Наименование инвестиционного проекта",U70)))</formula>
    </cfRule>
  </conditionalFormatting>
  <conditionalFormatting sqref="U70:U76">
    <cfRule type="cellIs" dxfId="538" priority="553" operator="equal">
      <formula>0</formula>
    </cfRule>
  </conditionalFormatting>
  <conditionalFormatting sqref="U62:U65">
    <cfRule type="containsText" dxfId="537" priority="552" operator="containsText" text="Наименование инвестиционного проекта">
      <formula>NOT(ISERROR(SEARCH("Наименование инвестиционного проекта",U62)))</formula>
    </cfRule>
  </conditionalFormatting>
  <conditionalFormatting sqref="U62:U65">
    <cfRule type="cellIs" dxfId="536" priority="551" operator="equal">
      <formula>0</formula>
    </cfRule>
  </conditionalFormatting>
  <conditionalFormatting sqref="U59">
    <cfRule type="containsText" dxfId="535" priority="550" operator="containsText" text="Наименование инвестиционного проекта">
      <formula>NOT(ISERROR(SEARCH("Наименование инвестиционного проекта",U59)))</formula>
    </cfRule>
  </conditionalFormatting>
  <conditionalFormatting sqref="U59">
    <cfRule type="cellIs" dxfId="534" priority="549" operator="equal">
      <formula>0</formula>
    </cfRule>
  </conditionalFormatting>
  <conditionalFormatting sqref="U47:U57">
    <cfRule type="containsText" dxfId="533" priority="548" operator="containsText" text="Наименование инвестиционного проекта">
      <formula>NOT(ISERROR(SEARCH("Наименование инвестиционного проекта",U47)))</formula>
    </cfRule>
  </conditionalFormatting>
  <conditionalFormatting sqref="U47:U57">
    <cfRule type="cellIs" dxfId="532" priority="547" operator="equal">
      <formula>0</formula>
    </cfRule>
  </conditionalFormatting>
  <conditionalFormatting sqref="U41">
    <cfRule type="containsText" dxfId="531" priority="546" operator="containsText" text="Наименование инвестиционного проекта">
      <formula>NOT(ISERROR(SEARCH("Наименование инвестиционного проекта",U41)))</formula>
    </cfRule>
  </conditionalFormatting>
  <conditionalFormatting sqref="U41">
    <cfRule type="cellIs" dxfId="530" priority="545" operator="equal">
      <formula>0</formula>
    </cfRule>
  </conditionalFormatting>
  <conditionalFormatting sqref="U39">
    <cfRule type="containsText" dxfId="529" priority="544" operator="containsText" text="Наименование инвестиционного проекта">
      <formula>NOT(ISERROR(SEARCH("Наименование инвестиционного проекта",U39)))</formula>
    </cfRule>
  </conditionalFormatting>
  <conditionalFormatting sqref="U39">
    <cfRule type="cellIs" dxfId="528" priority="543" operator="equal">
      <formula>0</formula>
    </cfRule>
  </conditionalFormatting>
  <conditionalFormatting sqref="U32:U33">
    <cfRule type="containsText" dxfId="527" priority="542" operator="containsText" text="Наименование инвестиционного проекта">
      <formula>NOT(ISERROR(SEARCH("Наименование инвестиционного проекта",U32)))</formula>
    </cfRule>
  </conditionalFormatting>
  <conditionalFormatting sqref="U32:U33">
    <cfRule type="cellIs" dxfId="526" priority="541" operator="equal">
      <formula>0</formula>
    </cfRule>
  </conditionalFormatting>
  <conditionalFormatting sqref="U26">
    <cfRule type="containsText" dxfId="525" priority="540" operator="containsText" text="Наименование инвестиционного проекта">
      <formula>NOT(ISERROR(SEARCH("Наименование инвестиционного проекта",U26)))</formula>
    </cfRule>
  </conditionalFormatting>
  <conditionalFormatting sqref="U26">
    <cfRule type="cellIs" dxfId="524" priority="539" operator="equal">
      <formula>0</formula>
    </cfRule>
  </conditionalFormatting>
  <conditionalFormatting sqref="U24">
    <cfRule type="containsText" dxfId="523" priority="538" operator="containsText" text="Наименование инвестиционного проекта">
      <formula>NOT(ISERROR(SEARCH("Наименование инвестиционного проекта",U24)))</formula>
    </cfRule>
  </conditionalFormatting>
  <conditionalFormatting sqref="U24">
    <cfRule type="cellIs" dxfId="522" priority="537" operator="equal">
      <formula>0</formula>
    </cfRule>
  </conditionalFormatting>
  <conditionalFormatting sqref="U18">
    <cfRule type="containsText" dxfId="521" priority="536" operator="containsText" text="Наименование инвестиционного проекта">
      <formula>NOT(ISERROR(SEARCH("Наименование инвестиционного проекта",U18)))</formula>
    </cfRule>
  </conditionalFormatting>
  <conditionalFormatting sqref="U18">
    <cfRule type="cellIs" dxfId="520" priority="535" operator="equal">
      <formula>0</formula>
    </cfRule>
  </conditionalFormatting>
  <conditionalFormatting sqref="H354">
    <cfRule type="containsText" dxfId="519" priority="534" operator="containsText" text="Наименование инвестиционного проекта">
      <formula>NOT(ISERROR(SEARCH("Наименование инвестиционного проекта",H354)))</formula>
    </cfRule>
  </conditionalFormatting>
  <conditionalFormatting sqref="H354">
    <cfRule type="cellIs" dxfId="518" priority="533" operator="equal">
      <formula>0</formula>
    </cfRule>
  </conditionalFormatting>
  <conditionalFormatting sqref="H355:H356">
    <cfRule type="containsText" dxfId="517" priority="532" operator="containsText" text="Наименование инвестиционного проекта">
      <formula>NOT(ISERROR(SEARCH("Наименование инвестиционного проекта",H355)))</formula>
    </cfRule>
  </conditionalFormatting>
  <conditionalFormatting sqref="H355:H356">
    <cfRule type="cellIs" dxfId="516" priority="531" operator="equal">
      <formula>0</formula>
    </cfRule>
  </conditionalFormatting>
  <conditionalFormatting sqref="I354:S354">
    <cfRule type="containsText" dxfId="515" priority="530" operator="containsText" text="Наименование инвестиционного проекта">
      <formula>NOT(ISERROR(SEARCH("Наименование инвестиционного проекта",I354)))</formula>
    </cfRule>
  </conditionalFormatting>
  <conditionalFormatting sqref="I354:S354">
    <cfRule type="cellIs" dxfId="514" priority="529" operator="equal">
      <formula>0</formula>
    </cfRule>
  </conditionalFormatting>
  <conditionalFormatting sqref="I355:S356">
    <cfRule type="containsText" dxfId="513" priority="528" operator="containsText" text="Наименование инвестиционного проекта">
      <formula>NOT(ISERROR(SEARCH("Наименование инвестиционного проекта",I355)))</formula>
    </cfRule>
  </conditionalFormatting>
  <conditionalFormatting sqref="I355:S356">
    <cfRule type="cellIs" dxfId="512" priority="527" operator="equal">
      <formula>0</formula>
    </cfRule>
  </conditionalFormatting>
  <conditionalFormatting sqref="T354:T356">
    <cfRule type="containsText" dxfId="511" priority="526" operator="containsText" text="Наименование инвестиционного проекта">
      <formula>NOT(ISERROR(SEARCH("Наименование инвестиционного проекта",T354)))</formula>
    </cfRule>
  </conditionalFormatting>
  <conditionalFormatting sqref="T354:T356">
    <cfRule type="cellIs" dxfId="510" priority="525" operator="equal">
      <formula>0</formula>
    </cfRule>
  </conditionalFormatting>
  <conditionalFormatting sqref="U354:U356">
    <cfRule type="containsText" dxfId="509" priority="524" operator="containsText" text="Наименование инвестиционного проекта">
      <formula>NOT(ISERROR(SEARCH("Наименование инвестиционного проекта",U354)))</formula>
    </cfRule>
  </conditionalFormatting>
  <conditionalFormatting sqref="U354:U356">
    <cfRule type="cellIs" dxfId="508" priority="523" operator="equal">
      <formula>0</formula>
    </cfRule>
  </conditionalFormatting>
  <conditionalFormatting sqref="D144">
    <cfRule type="containsText" dxfId="507" priority="522" operator="containsText" text="Наименование инвестиционного проекта">
      <formula>NOT(ISERROR(SEARCH("Наименование инвестиционного проекта",D144)))</formula>
    </cfRule>
  </conditionalFormatting>
  <conditionalFormatting sqref="D144">
    <cfRule type="cellIs" dxfId="506" priority="521" operator="equal">
      <formula>0</formula>
    </cfRule>
  </conditionalFormatting>
  <conditionalFormatting sqref="E144:S144">
    <cfRule type="containsText" dxfId="505" priority="520" operator="containsText" text="Наименование инвестиционного проекта">
      <formula>NOT(ISERROR(SEARCH("Наименование инвестиционного проекта",E144)))</formula>
    </cfRule>
  </conditionalFormatting>
  <conditionalFormatting sqref="E144:S144">
    <cfRule type="cellIs" dxfId="504" priority="519" operator="equal">
      <formula>0</formula>
    </cfRule>
  </conditionalFormatting>
  <conditionalFormatting sqref="T144">
    <cfRule type="containsText" dxfId="503" priority="518" operator="containsText" text="Наименование инвестиционного проекта">
      <formula>NOT(ISERROR(SEARCH("Наименование инвестиционного проекта",T144)))</formula>
    </cfRule>
  </conditionalFormatting>
  <conditionalFormatting sqref="T144">
    <cfRule type="cellIs" dxfId="502" priority="517" operator="equal">
      <formula>0</formula>
    </cfRule>
  </conditionalFormatting>
  <conditionalFormatting sqref="U144">
    <cfRule type="containsText" dxfId="501" priority="516" operator="containsText" text="Наименование инвестиционного проекта">
      <formula>NOT(ISERROR(SEARCH("Наименование инвестиционного проекта",U144)))</formula>
    </cfRule>
  </conditionalFormatting>
  <conditionalFormatting sqref="U144">
    <cfRule type="cellIs" dxfId="500" priority="515" operator="equal">
      <formula>0</formula>
    </cfRule>
  </conditionalFormatting>
  <conditionalFormatting sqref="D138">
    <cfRule type="containsText" dxfId="499" priority="514" operator="containsText" text="Наименование инвестиционного проекта">
      <formula>NOT(ISERROR(SEARCH("Наименование инвестиционного проекта",D138)))</formula>
    </cfRule>
  </conditionalFormatting>
  <conditionalFormatting sqref="D138">
    <cfRule type="cellIs" dxfId="498" priority="513" operator="equal">
      <formula>0</formula>
    </cfRule>
  </conditionalFormatting>
  <conditionalFormatting sqref="E138:S138">
    <cfRule type="containsText" dxfId="497" priority="512" operator="containsText" text="Наименование инвестиционного проекта">
      <formula>NOT(ISERROR(SEARCH("Наименование инвестиционного проекта",E138)))</formula>
    </cfRule>
  </conditionalFormatting>
  <conditionalFormatting sqref="E138:S138">
    <cfRule type="cellIs" dxfId="496" priority="511" operator="equal">
      <formula>0</formula>
    </cfRule>
  </conditionalFormatting>
  <conditionalFormatting sqref="T138">
    <cfRule type="containsText" dxfId="495" priority="510" operator="containsText" text="Наименование инвестиционного проекта">
      <formula>NOT(ISERROR(SEARCH("Наименование инвестиционного проекта",T138)))</formula>
    </cfRule>
  </conditionalFormatting>
  <conditionalFormatting sqref="T138">
    <cfRule type="cellIs" dxfId="494" priority="509" operator="equal">
      <formula>0</formula>
    </cfRule>
  </conditionalFormatting>
  <conditionalFormatting sqref="U138">
    <cfRule type="containsText" dxfId="493" priority="508" operator="containsText" text="Наименование инвестиционного проекта">
      <formula>NOT(ISERROR(SEARCH("Наименование инвестиционного проекта",U138)))</formula>
    </cfRule>
  </conditionalFormatting>
  <conditionalFormatting sqref="U138">
    <cfRule type="cellIs" dxfId="492" priority="507" operator="equal">
      <formula>0</formula>
    </cfRule>
  </conditionalFormatting>
  <conditionalFormatting sqref="D136">
    <cfRule type="containsText" dxfId="491" priority="506" operator="containsText" text="Наименование инвестиционного проекта">
      <formula>NOT(ISERROR(SEARCH("Наименование инвестиционного проекта",D136)))</formula>
    </cfRule>
  </conditionalFormatting>
  <conditionalFormatting sqref="D136">
    <cfRule type="cellIs" dxfId="490" priority="505" operator="equal">
      <formula>0</formula>
    </cfRule>
  </conditionalFormatting>
  <conditionalFormatting sqref="E136:S136">
    <cfRule type="containsText" dxfId="489" priority="504" operator="containsText" text="Наименование инвестиционного проекта">
      <formula>NOT(ISERROR(SEARCH("Наименование инвестиционного проекта",E136)))</formula>
    </cfRule>
  </conditionalFormatting>
  <conditionalFormatting sqref="E136:S136">
    <cfRule type="cellIs" dxfId="488" priority="503" operator="equal">
      <formula>0</formula>
    </cfRule>
  </conditionalFormatting>
  <conditionalFormatting sqref="T136">
    <cfRule type="containsText" dxfId="487" priority="502" operator="containsText" text="Наименование инвестиционного проекта">
      <formula>NOT(ISERROR(SEARCH("Наименование инвестиционного проекта",T136)))</formula>
    </cfRule>
  </conditionalFormatting>
  <conditionalFormatting sqref="T136">
    <cfRule type="cellIs" dxfId="486" priority="501" operator="equal">
      <formula>0</formula>
    </cfRule>
  </conditionalFormatting>
  <conditionalFormatting sqref="U136">
    <cfRule type="containsText" dxfId="485" priority="500" operator="containsText" text="Наименование инвестиционного проекта">
      <formula>NOT(ISERROR(SEARCH("Наименование инвестиционного проекта",U136)))</formula>
    </cfRule>
  </conditionalFormatting>
  <conditionalFormatting sqref="U136">
    <cfRule type="cellIs" dxfId="484" priority="499" operator="equal">
      <formula>0</formula>
    </cfRule>
  </conditionalFormatting>
  <conditionalFormatting sqref="D356:G356">
    <cfRule type="containsText" dxfId="483" priority="498" operator="containsText" text="Наименование инвестиционного проекта">
      <formula>NOT(ISERROR(SEARCH("Наименование инвестиционного проекта",D356)))</formula>
    </cfRule>
  </conditionalFormatting>
  <conditionalFormatting sqref="D356:G356">
    <cfRule type="cellIs" dxfId="482" priority="497" operator="equal">
      <formula>0</formula>
    </cfRule>
  </conditionalFormatting>
  <conditionalFormatting sqref="D355:G355">
    <cfRule type="containsText" dxfId="481" priority="496" operator="containsText" text="Наименование инвестиционного проекта">
      <formula>NOT(ISERROR(SEARCH("Наименование инвестиционного проекта",D355)))</formula>
    </cfRule>
  </conditionalFormatting>
  <conditionalFormatting sqref="D355:G355">
    <cfRule type="cellIs" dxfId="480" priority="495" operator="equal">
      <formula>0</formula>
    </cfRule>
  </conditionalFormatting>
  <conditionalFormatting sqref="D354:G354">
    <cfRule type="containsText" dxfId="479" priority="494" operator="containsText" text="Наименование инвестиционного проекта">
      <formula>NOT(ISERROR(SEARCH("Наименование инвестиционного проекта",D354)))</formula>
    </cfRule>
  </conditionalFormatting>
  <conditionalFormatting sqref="D354:G354">
    <cfRule type="cellIs" dxfId="478" priority="493" operator="equal">
      <formula>0</formula>
    </cfRule>
  </conditionalFormatting>
  <conditionalFormatting sqref="D351:H351">
    <cfRule type="containsText" dxfId="477" priority="492" operator="containsText" text="Наименование инвестиционного проекта">
      <formula>NOT(ISERROR(SEARCH("Наименование инвестиционного проекта",D351)))</formula>
    </cfRule>
  </conditionalFormatting>
  <conditionalFormatting sqref="D351:H351">
    <cfRule type="cellIs" dxfId="476" priority="491" operator="equal">
      <formula>0</formula>
    </cfRule>
  </conditionalFormatting>
  <conditionalFormatting sqref="D350:H350">
    <cfRule type="containsText" dxfId="475" priority="490" operator="containsText" text="Наименование инвестиционного проекта">
      <formula>NOT(ISERROR(SEARCH("Наименование инвестиционного проекта",D350)))</formula>
    </cfRule>
  </conditionalFormatting>
  <conditionalFormatting sqref="D350:H350">
    <cfRule type="cellIs" dxfId="474" priority="489" operator="equal">
      <formula>0</formula>
    </cfRule>
  </conditionalFormatting>
  <conditionalFormatting sqref="D349:H349">
    <cfRule type="containsText" dxfId="473" priority="488" operator="containsText" text="Наименование инвестиционного проекта">
      <formula>NOT(ISERROR(SEARCH("Наименование инвестиционного проекта",D349)))</formula>
    </cfRule>
  </conditionalFormatting>
  <conditionalFormatting sqref="D349:H349">
    <cfRule type="cellIs" dxfId="472" priority="487" operator="equal">
      <formula>0</formula>
    </cfRule>
  </conditionalFormatting>
  <conditionalFormatting sqref="E348">
    <cfRule type="containsText" dxfId="471" priority="486" operator="containsText" text="Наименование инвестиционного проекта">
      <formula>NOT(ISERROR(SEARCH("Наименование инвестиционного проекта",E348)))</formula>
    </cfRule>
  </conditionalFormatting>
  <conditionalFormatting sqref="E348">
    <cfRule type="cellIs" dxfId="470" priority="485" operator="equal">
      <formula>0</formula>
    </cfRule>
  </conditionalFormatting>
  <conditionalFormatting sqref="D309:H309">
    <cfRule type="containsText" dxfId="469" priority="484" operator="containsText" text="Наименование инвестиционного проекта">
      <formula>NOT(ISERROR(SEARCH("Наименование инвестиционного проекта",D309)))</formula>
    </cfRule>
  </conditionalFormatting>
  <conditionalFormatting sqref="D309:H309">
    <cfRule type="cellIs" dxfId="468" priority="483" operator="equal">
      <formula>0</formula>
    </cfRule>
  </conditionalFormatting>
  <conditionalFormatting sqref="D305:E305">
    <cfRule type="containsText" dxfId="467" priority="482" operator="containsText" text="Наименование инвестиционного проекта">
      <formula>NOT(ISERROR(SEARCH("Наименование инвестиционного проекта",D305)))</formula>
    </cfRule>
  </conditionalFormatting>
  <conditionalFormatting sqref="D305:E305">
    <cfRule type="cellIs" dxfId="466" priority="481" operator="equal">
      <formula>0</formula>
    </cfRule>
  </conditionalFormatting>
  <conditionalFormatting sqref="D295">
    <cfRule type="containsText" dxfId="465" priority="480" operator="containsText" text="Наименование инвестиционного проекта">
      <formula>NOT(ISERROR(SEARCH("Наименование инвестиционного проекта",D295)))</formula>
    </cfRule>
  </conditionalFormatting>
  <conditionalFormatting sqref="D295">
    <cfRule type="cellIs" dxfId="464" priority="479" operator="equal">
      <formula>0</formula>
    </cfRule>
  </conditionalFormatting>
  <conditionalFormatting sqref="D289:H289">
    <cfRule type="containsText" dxfId="463" priority="478" operator="containsText" text="Наименование инвестиционного проекта">
      <formula>NOT(ISERROR(SEARCH("Наименование инвестиционного проекта",D289)))</formula>
    </cfRule>
  </conditionalFormatting>
  <conditionalFormatting sqref="D289:H289">
    <cfRule type="cellIs" dxfId="462" priority="477" operator="equal">
      <formula>0</formula>
    </cfRule>
  </conditionalFormatting>
  <conditionalFormatting sqref="D287:H287">
    <cfRule type="containsText" dxfId="461" priority="476" operator="containsText" text="Наименование инвестиционного проекта">
      <formula>NOT(ISERROR(SEARCH("Наименование инвестиционного проекта",D287)))</formula>
    </cfRule>
  </conditionalFormatting>
  <conditionalFormatting sqref="D287:H287">
    <cfRule type="cellIs" dxfId="460" priority="475" operator="equal">
      <formula>0</formula>
    </cfRule>
  </conditionalFormatting>
  <conditionalFormatting sqref="D275:G275">
    <cfRule type="containsText" dxfId="459" priority="474" operator="containsText" text="Наименование инвестиционного проекта">
      <formula>NOT(ISERROR(SEARCH("Наименование инвестиционного проекта",D275)))</formula>
    </cfRule>
  </conditionalFormatting>
  <conditionalFormatting sqref="D275:G275">
    <cfRule type="cellIs" dxfId="458" priority="473" operator="equal">
      <formula>0</formula>
    </cfRule>
  </conditionalFormatting>
  <conditionalFormatting sqref="D271:G271">
    <cfRule type="containsText" dxfId="457" priority="472" operator="containsText" text="Наименование инвестиционного проекта">
      <formula>NOT(ISERROR(SEARCH("Наименование инвестиционного проекта",D271)))</formula>
    </cfRule>
  </conditionalFormatting>
  <conditionalFormatting sqref="D271:G271">
    <cfRule type="cellIs" dxfId="456" priority="471" operator="equal">
      <formula>0</formula>
    </cfRule>
  </conditionalFormatting>
  <conditionalFormatting sqref="D250:G250">
    <cfRule type="containsText" dxfId="455" priority="470" operator="containsText" text="Наименование инвестиционного проекта">
      <formula>NOT(ISERROR(SEARCH("Наименование инвестиционного проекта",D250)))</formula>
    </cfRule>
  </conditionalFormatting>
  <conditionalFormatting sqref="D250:G250">
    <cfRule type="cellIs" dxfId="454" priority="469" operator="equal">
      <formula>0</formula>
    </cfRule>
  </conditionalFormatting>
  <conditionalFormatting sqref="D251:G251">
    <cfRule type="containsText" dxfId="453" priority="468" operator="containsText" text="Наименование инвестиционного проекта">
      <formula>NOT(ISERROR(SEARCH("Наименование инвестиционного проекта",D251)))</formula>
    </cfRule>
  </conditionalFormatting>
  <conditionalFormatting sqref="D251:G251">
    <cfRule type="cellIs" dxfId="452" priority="467" operator="equal">
      <formula>0</formula>
    </cfRule>
  </conditionalFormatting>
  <conditionalFormatting sqref="D223:F223">
    <cfRule type="containsText" dxfId="451" priority="466" operator="containsText" text="Наименование инвестиционного проекта">
      <formula>NOT(ISERROR(SEARCH("Наименование инвестиционного проекта",D223)))</formula>
    </cfRule>
  </conditionalFormatting>
  <conditionalFormatting sqref="D223:F223">
    <cfRule type="cellIs" dxfId="450" priority="465" operator="equal">
      <formula>0</formula>
    </cfRule>
  </conditionalFormatting>
  <conditionalFormatting sqref="D221:F221">
    <cfRule type="containsText" dxfId="449" priority="464" operator="containsText" text="Наименование инвестиционного проекта">
      <formula>NOT(ISERROR(SEARCH("Наименование инвестиционного проекта",D221)))</formula>
    </cfRule>
  </conditionalFormatting>
  <conditionalFormatting sqref="D221:F221">
    <cfRule type="cellIs" dxfId="448" priority="463" operator="equal">
      <formula>0</formula>
    </cfRule>
  </conditionalFormatting>
  <conditionalFormatting sqref="D219:H219">
    <cfRule type="containsText" dxfId="447" priority="462" operator="containsText" text="Наименование инвестиционного проекта">
      <formula>NOT(ISERROR(SEARCH("Наименование инвестиционного проекта",D219)))</formula>
    </cfRule>
  </conditionalFormatting>
  <conditionalFormatting sqref="D219:H219">
    <cfRule type="cellIs" dxfId="446" priority="461" operator="equal">
      <formula>0</formula>
    </cfRule>
  </conditionalFormatting>
  <conditionalFormatting sqref="D218:G218">
    <cfRule type="containsText" dxfId="445" priority="460" operator="containsText" text="Наименование инвестиционного проекта">
      <formula>NOT(ISERROR(SEARCH("Наименование инвестиционного проекта",D218)))</formula>
    </cfRule>
  </conditionalFormatting>
  <conditionalFormatting sqref="D218:G218">
    <cfRule type="cellIs" dxfId="444" priority="459" operator="equal">
      <formula>0</formula>
    </cfRule>
  </conditionalFormatting>
  <conditionalFormatting sqref="D208:H208">
    <cfRule type="containsText" dxfId="443" priority="458" operator="containsText" text="Наименование инвестиционного проекта">
      <formula>NOT(ISERROR(SEARCH("Наименование инвестиционного проекта",D208)))</formula>
    </cfRule>
  </conditionalFormatting>
  <conditionalFormatting sqref="D208:H208">
    <cfRule type="cellIs" dxfId="442" priority="457" operator="equal">
      <formula>0</formula>
    </cfRule>
  </conditionalFormatting>
  <conditionalFormatting sqref="D205:H205">
    <cfRule type="containsText" dxfId="441" priority="456" operator="containsText" text="Наименование инвестиционного проекта">
      <formula>NOT(ISERROR(SEARCH("Наименование инвестиционного проекта",D205)))</formula>
    </cfRule>
  </conditionalFormatting>
  <conditionalFormatting sqref="D205:H205">
    <cfRule type="cellIs" dxfId="440" priority="455" operator="equal">
      <formula>0</formula>
    </cfRule>
  </conditionalFormatting>
  <conditionalFormatting sqref="D204:H204">
    <cfRule type="containsText" dxfId="439" priority="454" operator="containsText" text="Наименование инвестиционного проекта">
      <formula>NOT(ISERROR(SEARCH("Наименование инвестиционного проекта",D204)))</formula>
    </cfRule>
  </conditionalFormatting>
  <conditionalFormatting sqref="D204:H204">
    <cfRule type="cellIs" dxfId="438" priority="453" operator="equal">
      <formula>0</formula>
    </cfRule>
  </conditionalFormatting>
  <conditionalFormatting sqref="D202:H202">
    <cfRule type="containsText" dxfId="437" priority="452" operator="containsText" text="Наименование инвестиционного проекта">
      <formula>NOT(ISERROR(SEARCH("Наименование инвестиционного проекта",D202)))</formula>
    </cfRule>
  </conditionalFormatting>
  <conditionalFormatting sqref="D202:H202">
    <cfRule type="cellIs" dxfId="436" priority="451" operator="equal">
      <formula>0</formula>
    </cfRule>
  </conditionalFormatting>
  <conditionalFormatting sqref="D201:H201">
    <cfRule type="containsText" dxfId="435" priority="450" operator="containsText" text="Наименование инвестиционного проекта">
      <formula>NOT(ISERROR(SEARCH("Наименование инвестиционного проекта",D201)))</formula>
    </cfRule>
  </conditionalFormatting>
  <conditionalFormatting sqref="D201:H201">
    <cfRule type="cellIs" dxfId="434" priority="449" operator="equal">
      <formula>0</formula>
    </cfRule>
  </conditionalFormatting>
  <conditionalFormatting sqref="D200:H200">
    <cfRule type="containsText" dxfId="433" priority="448" operator="containsText" text="Наименование инвестиционного проекта">
      <formula>NOT(ISERROR(SEARCH("Наименование инвестиционного проекта",D200)))</formula>
    </cfRule>
  </conditionalFormatting>
  <conditionalFormatting sqref="D200:H200">
    <cfRule type="cellIs" dxfId="432" priority="447" operator="equal">
      <formula>0</formula>
    </cfRule>
  </conditionalFormatting>
  <conditionalFormatting sqref="D196:H196">
    <cfRule type="containsText" dxfId="431" priority="446" operator="containsText" text="Наименование инвестиционного проекта">
      <formula>NOT(ISERROR(SEARCH("Наименование инвестиционного проекта",D196)))</formula>
    </cfRule>
  </conditionalFormatting>
  <conditionalFormatting sqref="D196:H196">
    <cfRule type="cellIs" dxfId="430" priority="445" operator="equal">
      <formula>0</formula>
    </cfRule>
  </conditionalFormatting>
  <conditionalFormatting sqref="D192:E192">
    <cfRule type="containsText" dxfId="429" priority="444" operator="containsText" text="Наименование инвестиционного проекта">
      <formula>NOT(ISERROR(SEARCH("Наименование инвестиционного проекта",D192)))</formula>
    </cfRule>
  </conditionalFormatting>
  <conditionalFormatting sqref="D192:E192">
    <cfRule type="cellIs" dxfId="428" priority="443" operator="equal">
      <formula>0</formula>
    </cfRule>
  </conditionalFormatting>
  <conditionalFormatting sqref="D190:H190">
    <cfRule type="containsText" dxfId="427" priority="442" operator="containsText" text="Наименование инвестиционного проекта">
      <formula>NOT(ISERROR(SEARCH("Наименование инвестиционного проекта",D190)))</formula>
    </cfRule>
  </conditionalFormatting>
  <conditionalFormatting sqref="D190:H190">
    <cfRule type="cellIs" dxfId="426" priority="441" operator="equal">
      <formula>0</formula>
    </cfRule>
  </conditionalFormatting>
  <conditionalFormatting sqref="D181:H181">
    <cfRule type="containsText" dxfId="425" priority="440" operator="containsText" text="Наименование инвестиционного проекта">
      <formula>NOT(ISERROR(SEARCH("Наименование инвестиционного проекта",D181)))</formula>
    </cfRule>
  </conditionalFormatting>
  <conditionalFormatting sqref="D181:H181">
    <cfRule type="cellIs" dxfId="424" priority="439" operator="equal">
      <formula>0</formula>
    </cfRule>
  </conditionalFormatting>
  <conditionalFormatting sqref="D179:H179">
    <cfRule type="containsText" dxfId="423" priority="438" operator="containsText" text="Наименование инвестиционного проекта">
      <formula>NOT(ISERROR(SEARCH("Наименование инвестиционного проекта",D179)))</formula>
    </cfRule>
  </conditionalFormatting>
  <conditionalFormatting sqref="D179:H179">
    <cfRule type="cellIs" dxfId="422" priority="437" operator="equal">
      <formula>0</formula>
    </cfRule>
  </conditionalFormatting>
  <conditionalFormatting sqref="F206">
    <cfRule type="containsText" dxfId="421" priority="436" operator="containsText" text="Наименование инвестиционного проекта">
      <formula>NOT(ISERROR(SEARCH("Наименование инвестиционного проекта",F206)))</formula>
    </cfRule>
  </conditionalFormatting>
  <conditionalFormatting sqref="F206">
    <cfRule type="cellIs" dxfId="420" priority="435" operator="equal">
      <formula>0</formula>
    </cfRule>
  </conditionalFormatting>
  <conditionalFormatting sqref="D206:E206">
    <cfRule type="containsText" dxfId="419" priority="434" operator="containsText" text="Наименование инвестиционного проекта">
      <formula>NOT(ISERROR(SEARCH("Наименование инвестиционного проекта",D206)))</formula>
    </cfRule>
  </conditionalFormatting>
  <conditionalFormatting sqref="D206:E206">
    <cfRule type="cellIs" dxfId="418" priority="433" operator="equal">
      <formula>0</formula>
    </cfRule>
  </conditionalFormatting>
  <conditionalFormatting sqref="G206:H206">
    <cfRule type="containsText" dxfId="417" priority="432" operator="containsText" text="Наименование инвестиционного проекта">
      <formula>NOT(ISERROR(SEARCH("Наименование инвестиционного проекта",G206)))</formula>
    </cfRule>
  </conditionalFormatting>
  <conditionalFormatting sqref="G206:H206">
    <cfRule type="cellIs" dxfId="416" priority="431" operator="equal">
      <formula>0</formula>
    </cfRule>
  </conditionalFormatting>
  <conditionalFormatting sqref="T206">
    <cfRule type="containsText" dxfId="415" priority="430" operator="containsText" text="Наименование инвестиционного проекта">
      <formula>NOT(ISERROR(SEARCH("Наименование инвестиционного проекта",T206)))</formula>
    </cfRule>
  </conditionalFormatting>
  <conditionalFormatting sqref="T206">
    <cfRule type="cellIs" dxfId="414" priority="429" operator="equal">
      <formula>0</formula>
    </cfRule>
  </conditionalFormatting>
  <conditionalFormatting sqref="U206">
    <cfRule type="containsText" dxfId="413" priority="428" operator="containsText" text="Наименование инвестиционного проекта">
      <formula>NOT(ISERROR(SEARCH("Наименование инвестиционного проекта",U206)))</formula>
    </cfRule>
  </conditionalFormatting>
  <conditionalFormatting sqref="U206">
    <cfRule type="cellIs" dxfId="412" priority="427" operator="equal">
      <formula>0</formula>
    </cfRule>
  </conditionalFormatting>
  <conditionalFormatting sqref="G191:H191">
    <cfRule type="containsText" dxfId="411" priority="426" operator="containsText" text="Наименование инвестиционного проекта">
      <formula>NOT(ISERROR(SEARCH("Наименование инвестиционного проекта",G191)))</formula>
    </cfRule>
  </conditionalFormatting>
  <conditionalFormatting sqref="G191:H191">
    <cfRule type="cellIs" dxfId="410" priority="425" operator="equal">
      <formula>0</formula>
    </cfRule>
  </conditionalFormatting>
  <conditionalFormatting sqref="D292">
    <cfRule type="containsText" dxfId="409" priority="422" operator="containsText" text="Наименование инвестиционного проекта">
      <formula>NOT(ISERROR(SEARCH("Наименование инвестиционного проекта",D292)))</formula>
    </cfRule>
  </conditionalFormatting>
  <conditionalFormatting sqref="D292">
    <cfRule type="cellIs" dxfId="408" priority="421" operator="equal">
      <formula>0</formula>
    </cfRule>
  </conditionalFormatting>
  <conditionalFormatting sqref="E292:H292">
    <cfRule type="containsText" dxfId="407" priority="420" operator="containsText" text="Наименование инвестиционного проекта">
      <formula>NOT(ISERROR(SEARCH("Наименование инвестиционного проекта",E292)))</formula>
    </cfRule>
  </conditionalFormatting>
  <conditionalFormatting sqref="E292:H292">
    <cfRule type="cellIs" dxfId="406" priority="419" operator="equal">
      <formula>0</formula>
    </cfRule>
  </conditionalFormatting>
  <conditionalFormatting sqref="T292">
    <cfRule type="containsText" dxfId="405" priority="418" operator="containsText" text="Наименование инвестиционного проекта">
      <formula>NOT(ISERROR(SEARCH("Наименование инвестиционного проекта",T292)))</formula>
    </cfRule>
  </conditionalFormatting>
  <conditionalFormatting sqref="T292">
    <cfRule type="cellIs" dxfId="404" priority="417" operator="equal">
      <formula>0</formula>
    </cfRule>
  </conditionalFormatting>
  <conditionalFormatting sqref="U292">
    <cfRule type="containsText" dxfId="403" priority="416" operator="containsText" text="Наименование инвестиционного проекта">
      <formula>NOT(ISERROR(SEARCH("Наименование инвестиционного проекта",U292)))</formula>
    </cfRule>
  </conditionalFormatting>
  <conditionalFormatting sqref="U292">
    <cfRule type="cellIs" dxfId="402" priority="415" operator="equal">
      <formula>0</formula>
    </cfRule>
  </conditionalFormatting>
  <conditionalFormatting sqref="H258">
    <cfRule type="containsText" dxfId="401" priority="414" operator="containsText" text="Наименование инвестиционного проекта">
      <formula>NOT(ISERROR(SEARCH("Наименование инвестиционного проекта",H258)))</formula>
    </cfRule>
  </conditionalFormatting>
  <conditionalFormatting sqref="H258">
    <cfRule type="cellIs" dxfId="400" priority="413" operator="equal">
      <formula>0</formula>
    </cfRule>
  </conditionalFormatting>
  <conditionalFormatting sqref="T258">
    <cfRule type="containsText" dxfId="399" priority="410" operator="containsText" text="Наименование инвестиционного проекта">
      <formula>NOT(ISERROR(SEARCH("Наименование инвестиционного проекта",T258)))</formula>
    </cfRule>
  </conditionalFormatting>
  <conditionalFormatting sqref="T258">
    <cfRule type="cellIs" dxfId="398" priority="409" operator="equal">
      <formula>0</formula>
    </cfRule>
  </conditionalFormatting>
  <conditionalFormatting sqref="U258">
    <cfRule type="containsText" dxfId="397" priority="408" operator="containsText" text="Наименование инвестиционного проекта">
      <formula>NOT(ISERROR(SEARCH("Наименование инвестиционного проекта",U258)))</formula>
    </cfRule>
  </conditionalFormatting>
  <conditionalFormatting sqref="U258">
    <cfRule type="cellIs" dxfId="396" priority="407" operator="equal">
      <formula>0</formula>
    </cfRule>
  </conditionalFormatting>
  <conditionalFormatting sqref="H257">
    <cfRule type="containsText" dxfId="395" priority="406" operator="containsText" text="Наименование инвестиционного проекта">
      <formula>NOT(ISERROR(SEARCH("Наименование инвестиционного проекта",H257)))</formula>
    </cfRule>
  </conditionalFormatting>
  <conditionalFormatting sqref="H257">
    <cfRule type="cellIs" dxfId="394" priority="405" operator="equal">
      <formula>0</formula>
    </cfRule>
  </conditionalFormatting>
  <conditionalFormatting sqref="T257">
    <cfRule type="containsText" dxfId="393" priority="400" operator="containsText" text="Наименование инвестиционного проекта">
      <formula>NOT(ISERROR(SEARCH("Наименование инвестиционного проекта",T257)))</formula>
    </cfRule>
  </conditionalFormatting>
  <conditionalFormatting sqref="T257">
    <cfRule type="cellIs" dxfId="392" priority="399" operator="equal">
      <formula>0</formula>
    </cfRule>
  </conditionalFormatting>
  <conditionalFormatting sqref="U257">
    <cfRule type="containsText" dxfId="391" priority="398" operator="containsText" text="Наименование инвестиционного проекта">
      <formula>NOT(ISERROR(SEARCH("Наименование инвестиционного проекта",U257)))</formula>
    </cfRule>
  </conditionalFormatting>
  <conditionalFormatting sqref="U257">
    <cfRule type="cellIs" dxfId="390" priority="397" operator="equal">
      <formula>0</formula>
    </cfRule>
  </conditionalFormatting>
  <conditionalFormatting sqref="H203">
    <cfRule type="containsText" dxfId="389" priority="396" operator="containsText" text="Наименование инвестиционного проекта">
      <formula>NOT(ISERROR(SEARCH("Наименование инвестиционного проекта",H203)))</formula>
    </cfRule>
  </conditionalFormatting>
  <conditionalFormatting sqref="H203">
    <cfRule type="cellIs" dxfId="388" priority="395" operator="equal">
      <formula>0</formula>
    </cfRule>
  </conditionalFormatting>
  <conditionalFormatting sqref="T203">
    <cfRule type="containsText" dxfId="387" priority="390" operator="containsText" text="Наименование инвестиционного проекта">
      <formula>NOT(ISERROR(SEARCH("Наименование инвестиционного проекта",T203)))</formula>
    </cfRule>
  </conditionalFormatting>
  <conditionalFormatting sqref="T203">
    <cfRule type="cellIs" dxfId="386" priority="389" operator="equal">
      <formula>0</formula>
    </cfRule>
  </conditionalFormatting>
  <conditionalFormatting sqref="U203">
    <cfRule type="containsText" dxfId="385" priority="388" operator="containsText" text="Наименование инвестиционного проекта">
      <formula>NOT(ISERROR(SEARCH("Наименование инвестиционного проекта",U203)))</formula>
    </cfRule>
  </conditionalFormatting>
  <conditionalFormatting sqref="U203">
    <cfRule type="cellIs" dxfId="384" priority="387" operator="equal">
      <formula>0</formula>
    </cfRule>
  </conditionalFormatting>
  <conditionalFormatting sqref="D58">
    <cfRule type="containsText" dxfId="383" priority="386" operator="containsText" text="Наименование инвестиционного проекта">
      <formula>NOT(ISERROR(SEARCH("Наименование инвестиционного проекта",D58)))</formula>
    </cfRule>
  </conditionalFormatting>
  <conditionalFormatting sqref="D58">
    <cfRule type="cellIs" dxfId="382" priority="385" operator="equal">
      <formula>0</formula>
    </cfRule>
  </conditionalFormatting>
  <conditionalFormatting sqref="E58:S58">
    <cfRule type="containsText" dxfId="381" priority="384" operator="containsText" text="Наименование инвестиционного проекта">
      <formula>NOT(ISERROR(SEARCH("Наименование инвестиционного проекта",E58)))</formula>
    </cfRule>
  </conditionalFormatting>
  <conditionalFormatting sqref="E58:S58">
    <cfRule type="cellIs" dxfId="380" priority="383" operator="equal">
      <formula>0</formula>
    </cfRule>
  </conditionalFormatting>
  <conditionalFormatting sqref="T58">
    <cfRule type="containsText" dxfId="379" priority="382" operator="containsText" text="Наименование инвестиционного проекта">
      <formula>NOT(ISERROR(SEARCH("Наименование инвестиционного проекта",T58)))</formula>
    </cfRule>
  </conditionalFormatting>
  <conditionalFormatting sqref="T58">
    <cfRule type="cellIs" dxfId="378" priority="381" operator="equal">
      <formula>0</formula>
    </cfRule>
  </conditionalFormatting>
  <conditionalFormatting sqref="U58">
    <cfRule type="containsText" dxfId="377" priority="380" operator="containsText" text="Наименование инвестиционного проекта">
      <formula>NOT(ISERROR(SEARCH("Наименование инвестиционного проекта",U58)))</formula>
    </cfRule>
  </conditionalFormatting>
  <conditionalFormatting sqref="U58">
    <cfRule type="cellIs" dxfId="376" priority="379" operator="equal">
      <formula>0</formula>
    </cfRule>
  </conditionalFormatting>
  <conditionalFormatting sqref="D203:G203">
    <cfRule type="containsText" dxfId="375" priority="378" operator="containsText" text="Наименование инвестиционного проекта">
      <formula>NOT(ISERROR(SEARCH("Наименование инвестиционного проекта",D203)))</formula>
    </cfRule>
  </conditionalFormatting>
  <conditionalFormatting sqref="D203:G203">
    <cfRule type="cellIs" dxfId="374" priority="377" operator="equal">
      <formula>0</formula>
    </cfRule>
  </conditionalFormatting>
  <conditionalFormatting sqref="D107">
    <cfRule type="containsText" dxfId="373" priority="376" operator="containsText" text="Наименование инвестиционного проекта">
      <formula>NOT(ISERROR(SEARCH("Наименование инвестиционного проекта",D107)))</formula>
    </cfRule>
  </conditionalFormatting>
  <conditionalFormatting sqref="D107">
    <cfRule type="cellIs" dxfId="372" priority="375" operator="equal">
      <formula>0</formula>
    </cfRule>
  </conditionalFormatting>
  <conditionalFormatting sqref="E107:S107">
    <cfRule type="containsText" dxfId="371" priority="374" operator="containsText" text="Наименование инвестиционного проекта">
      <formula>NOT(ISERROR(SEARCH("Наименование инвестиционного проекта",E107)))</formula>
    </cfRule>
  </conditionalFormatting>
  <conditionalFormatting sqref="E107:S107">
    <cfRule type="cellIs" dxfId="370" priority="373" operator="equal">
      <formula>0</formula>
    </cfRule>
  </conditionalFormatting>
  <conditionalFormatting sqref="T107">
    <cfRule type="containsText" dxfId="369" priority="372" operator="containsText" text="Наименование инвестиционного проекта">
      <formula>NOT(ISERROR(SEARCH("Наименование инвестиционного проекта",T107)))</formula>
    </cfRule>
  </conditionalFormatting>
  <conditionalFormatting sqref="T107">
    <cfRule type="cellIs" dxfId="368" priority="371" operator="equal">
      <formula>0</formula>
    </cfRule>
  </conditionalFormatting>
  <conditionalFormatting sqref="U107">
    <cfRule type="containsText" dxfId="367" priority="370" operator="containsText" text="Наименование инвестиционного проекта">
      <formula>NOT(ISERROR(SEARCH("Наименование инвестиционного проекта",U107)))</formula>
    </cfRule>
  </conditionalFormatting>
  <conditionalFormatting sqref="U107">
    <cfRule type="cellIs" dxfId="366" priority="369" operator="equal">
      <formula>0</formula>
    </cfRule>
  </conditionalFormatting>
  <conditionalFormatting sqref="F299">
    <cfRule type="containsText" dxfId="365" priority="368" operator="containsText" text="Наименование инвестиционного проекта">
      <formula>NOT(ISERROR(SEARCH("Наименование инвестиционного проекта",F299)))</formula>
    </cfRule>
  </conditionalFormatting>
  <conditionalFormatting sqref="F299">
    <cfRule type="cellIs" dxfId="364" priority="367" operator="equal">
      <formula>0</formula>
    </cfRule>
  </conditionalFormatting>
  <conditionalFormatting sqref="G299">
    <cfRule type="containsText" dxfId="363" priority="366" operator="containsText" text="Наименование инвестиционного проекта">
      <formula>NOT(ISERROR(SEARCH("Наименование инвестиционного проекта",G299)))</formula>
    </cfRule>
  </conditionalFormatting>
  <conditionalFormatting sqref="G299">
    <cfRule type="cellIs" dxfId="362" priority="365" operator="equal">
      <formula>0</formula>
    </cfRule>
  </conditionalFormatting>
  <conditionalFormatting sqref="H299">
    <cfRule type="containsText" dxfId="361" priority="364" operator="containsText" text="Наименование инвестиционного проекта">
      <formula>NOT(ISERROR(SEARCH("Наименование инвестиционного проекта",H299)))</formula>
    </cfRule>
  </conditionalFormatting>
  <conditionalFormatting sqref="H299">
    <cfRule type="cellIs" dxfId="360" priority="363" operator="equal">
      <formula>0</formula>
    </cfRule>
  </conditionalFormatting>
  <conditionalFormatting sqref="T299">
    <cfRule type="containsText" dxfId="359" priority="362" operator="containsText" text="Наименование инвестиционного проекта">
      <formula>NOT(ISERROR(SEARCH("Наименование инвестиционного проекта",T299)))</formula>
    </cfRule>
  </conditionalFormatting>
  <conditionalFormatting sqref="T299">
    <cfRule type="cellIs" dxfId="358" priority="361" operator="equal">
      <formula>0</formula>
    </cfRule>
  </conditionalFormatting>
  <conditionalFormatting sqref="U299">
    <cfRule type="containsText" dxfId="357" priority="360" operator="containsText" text="Наименование инвестиционного проекта">
      <formula>NOT(ISERROR(SEARCH("Наименование инвестиционного проекта",U299)))</formula>
    </cfRule>
  </conditionalFormatting>
  <conditionalFormatting sqref="U299">
    <cfRule type="cellIs" dxfId="356" priority="359" operator="equal">
      <formula>0</formula>
    </cfRule>
  </conditionalFormatting>
  <conditionalFormatting sqref="D299:E299">
    <cfRule type="containsText" dxfId="355" priority="358" operator="containsText" text="Наименование инвестиционного проекта">
      <formula>NOT(ISERROR(SEARCH("Наименование инвестиционного проекта",D299)))</formula>
    </cfRule>
  </conditionalFormatting>
  <conditionalFormatting sqref="D299:E299">
    <cfRule type="cellIs" dxfId="354" priority="357" operator="equal">
      <formula>0</formula>
    </cfRule>
  </conditionalFormatting>
  <conditionalFormatting sqref="G253">
    <cfRule type="containsText" dxfId="353" priority="356" operator="containsText" text="Наименование инвестиционного проекта">
      <formula>NOT(ISERROR(SEARCH("Наименование инвестиционного проекта",G253)))</formula>
    </cfRule>
  </conditionalFormatting>
  <conditionalFormatting sqref="G253">
    <cfRule type="cellIs" dxfId="352" priority="355" operator="equal">
      <formula>0</formula>
    </cfRule>
  </conditionalFormatting>
  <conditionalFormatting sqref="F253">
    <cfRule type="containsText" dxfId="351" priority="354" operator="containsText" text="Наименование инвестиционного проекта">
      <formula>NOT(ISERROR(SEARCH("Наименование инвестиционного проекта",F253)))</formula>
    </cfRule>
  </conditionalFormatting>
  <conditionalFormatting sqref="F253">
    <cfRule type="cellIs" dxfId="350" priority="353" operator="equal">
      <formula>0</formula>
    </cfRule>
  </conditionalFormatting>
  <conditionalFormatting sqref="D253:E253">
    <cfRule type="containsText" dxfId="349" priority="352" operator="containsText" text="Наименование инвестиционного проекта">
      <formula>NOT(ISERROR(SEARCH("Наименование инвестиционного проекта",D253)))</formula>
    </cfRule>
  </conditionalFormatting>
  <conditionalFormatting sqref="D253:E253">
    <cfRule type="cellIs" dxfId="348" priority="351" operator="equal">
      <formula>0</formula>
    </cfRule>
  </conditionalFormatting>
  <conditionalFormatting sqref="H253">
    <cfRule type="containsText" dxfId="347" priority="350" operator="containsText" text="Наименование инвестиционного проекта">
      <formula>NOT(ISERROR(SEARCH("Наименование инвестиционного проекта",H253)))</formula>
    </cfRule>
  </conditionalFormatting>
  <conditionalFormatting sqref="H253">
    <cfRule type="cellIs" dxfId="346" priority="349" operator="equal">
      <formula>0</formula>
    </cfRule>
  </conditionalFormatting>
  <conditionalFormatting sqref="T253">
    <cfRule type="containsText" dxfId="345" priority="348" operator="containsText" text="Наименование инвестиционного проекта">
      <formula>NOT(ISERROR(SEARCH("Наименование инвестиционного проекта",T253)))</formula>
    </cfRule>
  </conditionalFormatting>
  <conditionalFormatting sqref="T253">
    <cfRule type="cellIs" dxfId="344" priority="347" operator="equal">
      <formula>0</formula>
    </cfRule>
  </conditionalFormatting>
  <conditionalFormatting sqref="U253">
    <cfRule type="containsText" dxfId="343" priority="346" operator="containsText" text="Наименование инвестиционного проекта">
      <formula>NOT(ISERROR(SEARCH("Наименование инвестиционного проекта",U253)))</formula>
    </cfRule>
  </conditionalFormatting>
  <conditionalFormatting sqref="U253">
    <cfRule type="cellIs" dxfId="342" priority="345" operator="equal">
      <formula>0</formula>
    </cfRule>
  </conditionalFormatting>
  <conditionalFormatting sqref="G229">
    <cfRule type="containsText" dxfId="341" priority="344" operator="containsText" text="Наименование инвестиционного проекта">
      <formula>NOT(ISERROR(SEARCH("Наименование инвестиционного проекта",G229)))</formula>
    </cfRule>
  </conditionalFormatting>
  <conditionalFormatting sqref="G229">
    <cfRule type="cellIs" dxfId="340" priority="343" operator="equal">
      <formula>0</formula>
    </cfRule>
  </conditionalFormatting>
  <conditionalFormatting sqref="F229">
    <cfRule type="containsText" dxfId="339" priority="342" operator="containsText" text="Наименование инвестиционного проекта">
      <formula>NOT(ISERROR(SEARCH("Наименование инвестиционного проекта",F229)))</formula>
    </cfRule>
  </conditionalFormatting>
  <conditionalFormatting sqref="F229">
    <cfRule type="cellIs" dxfId="338" priority="341" operator="equal">
      <formula>0</formula>
    </cfRule>
  </conditionalFormatting>
  <conditionalFormatting sqref="D229:E229">
    <cfRule type="containsText" dxfId="337" priority="340" operator="containsText" text="Наименование инвестиционного проекта">
      <formula>NOT(ISERROR(SEARCH("Наименование инвестиционного проекта",D229)))</formula>
    </cfRule>
  </conditionalFormatting>
  <conditionalFormatting sqref="D229:E229">
    <cfRule type="cellIs" dxfId="336" priority="339" operator="equal">
      <formula>0</formula>
    </cfRule>
  </conditionalFormatting>
  <conditionalFormatting sqref="H229">
    <cfRule type="containsText" dxfId="335" priority="338" operator="containsText" text="Наименование инвестиционного проекта">
      <formula>NOT(ISERROR(SEARCH("Наименование инвестиционного проекта",H229)))</formula>
    </cfRule>
  </conditionalFormatting>
  <conditionalFormatting sqref="H229">
    <cfRule type="cellIs" dxfId="334" priority="337" operator="equal">
      <formula>0</formula>
    </cfRule>
  </conditionalFormatting>
  <conditionalFormatting sqref="T229">
    <cfRule type="containsText" dxfId="333" priority="336" operator="containsText" text="Наименование инвестиционного проекта">
      <formula>NOT(ISERROR(SEARCH("Наименование инвестиционного проекта",T229)))</formula>
    </cfRule>
  </conditionalFormatting>
  <conditionalFormatting sqref="T229">
    <cfRule type="cellIs" dxfId="332" priority="335" operator="equal">
      <formula>0</formula>
    </cfRule>
  </conditionalFormatting>
  <conditionalFormatting sqref="U229">
    <cfRule type="containsText" dxfId="331" priority="334" operator="containsText" text="Наименование инвестиционного проекта">
      <formula>NOT(ISERROR(SEARCH("Наименование инвестиционного проекта",U229)))</formula>
    </cfRule>
  </conditionalFormatting>
  <conditionalFormatting sqref="U229">
    <cfRule type="cellIs" dxfId="330" priority="333" operator="equal">
      <formula>0</formula>
    </cfRule>
  </conditionalFormatting>
  <conditionalFormatting sqref="F198">
    <cfRule type="containsText" dxfId="329" priority="332" operator="containsText" text="Наименование инвестиционного проекта">
      <formula>NOT(ISERROR(SEARCH("Наименование инвестиционного проекта",F198)))</formula>
    </cfRule>
  </conditionalFormatting>
  <conditionalFormatting sqref="F198">
    <cfRule type="cellIs" dxfId="328" priority="331" operator="equal">
      <formula>0</formula>
    </cfRule>
  </conditionalFormatting>
  <conditionalFormatting sqref="G198">
    <cfRule type="containsText" dxfId="327" priority="330" operator="containsText" text="Наименование инвестиционного проекта">
      <formula>NOT(ISERROR(SEARCH("Наименование инвестиционного проекта",G198)))</formula>
    </cfRule>
  </conditionalFormatting>
  <conditionalFormatting sqref="G198">
    <cfRule type="cellIs" dxfId="326" priority="329" operator="equal">
      <formula>0</formula>
    </cfRule>
  </conditionalFormatting>
  <conditionalFormatting sqref="H198">
    <cfRule type="containsText" dxfId="325" priority="328" operator="containsText" text="Наименование инвестиционного проекта">
      <formula>NOT(ISERROR(SEARCH("Наименование инвестиционного проекта",H198)))</formula>
    </cfRule>
  </conditionalFormatting>
  <conditionalFormatting sqref="H198">
    <cfRule type="cellIs" dxfId="324" priority="327" operator="equal">
      <formula>0</formula>
    </cfRule>
  </conditionalFormatting>
  <conditionalFormatting sqref="T198">
    <cfRule type="containsText" dxfId="323" priority="326" operator="containsText" text="Наименование инвестиционного проекта">
      <formula>NOT(ISERROR(SEARCH("Наименование инвестиционного проекта",T198)))</formula>
    </cfRule>
  </conditionalFormatting>
  <conditionalFormatting sqref="T198">
    <cfRule type="cellIs" dxfId="322" priority="325" operator="equal">
      <formula>0</formula>
    </cfRule>
  </conditionalFormatting>
  <conditionalFormatting sqref="U198">
    <cfRule type="containsText" dxfId="321" priority="324" operator="containsText" text="Наименование инвестиционного проекта">
      <formula>NOT(ISERROR(SEARCH("Наименование инвестиционного проекта",U198)))</formula>
    </cfRule>
  </conditionalFormatting>
  <conditionalFormatting sqref="U198">
    <cfRule type="cellIs" dxfId="320" priority="323" operator="equal">
      <formula>0</formula>
    </cfRule>
  </conditionalFormatting>
  <conditionalFormatting sqref="D198:E198">
    <cfRule type="containsText" dxfId="319" priority="322" operator="containsText" text="Наименование инвестиционного проекта">
      <formula>NOT(ISERROR(SEARCH("Наименование инвестиционного проекта",D198)))</formula>
    </cfRule>
  </conditionalFormatting>
  <conditionalFormatting sqref="D198:E198">
    <cfRule type="cellIs" dxfId="318" priority="321" operator="equal">
      <formula>0</formula>
    </cfRule>
  </conditionalFormatting>
  <conditionalFormatting sqref="G197">
    <cfRule type="containsText" dxfId="317" priority="320" operator="containsText" text="Наименование инвестиционного проекта">
      <formula>NOT(ISERROR(SEARCH("Наименование инвестиционного проекта",G197)))</formula>
    </cfRule>
  </conditionalFormatting>
  <conditionalFormatting sqref="G197">
    <cfRule type="cellIs" dxfId="316" priority="319" operator="equal">
      <formula>0</formula>
    </cfRule>
  </conditionalFormatting>
  <conditionalFormatting sqref="D191:F191">
    <cfRule type="containsText" dxfId="315" priority="318" operator="containsText" text="Наименование инвестиционного проекта">
      <formula>NOT(ISERROR(SEARCH("Наименование инвестиционного проекта",D191)))</formula>
    </cfRule>
  </conditionalFormatting>
  <conditionalFormatting sqref="D191:F191">
    <cfRule type="cellIs" dxfId="314" priority="317" operator="equal">
      <formula>0</formula>
    </cfRule>
  </conditionalFormatting>
  <conditionalFormatting sqref="F197">
    <cfRule type="containsText" dxfId="313" priority="316" operator="containsText" text="Наименование инвестиционного проекта">
      <formula>NOT(ISERROR(SEARCH("Наименование инвестиционного проекта",F197)))</formula>
    </cfRule>
  </conditionalFormatting>
  <conditionalFormatting sqref="F197">
    <cfRule type="cellIs" dxfId="312" priority="315" operator="equal">
      <formula>0</formula>
    </cfRule>
  </conditionalFormatting>
  <conditionalFormatting sqref="E197">
    <cfRule type="containsText" dxfId="311" priority="314" operator="containsText" text="Наименование инвестиционного проекта">
      <formula>NOT(ISERROR(SEARCH("Наименование инвестиционного проекта",E197)))</formula>
    </cfRule>
  </conditionalFormatting>
  <conditionalFormatting sqref="E197">
    <cfRule type="cellIs" dxfId="310" priority="313" operator="equal">
      <formula>0</formula>
    </cfRule>
  </conditionalFormatting>
  <conditionalFormatting sqref="D197">
    <cfRule type="containsText" dxfId="309" priority="312" operator="containsText" text="Наименование инвестиционного проекта">
      <formula>NOT(ISERROR(SEARCH("Наименование инвестиционного проекта",D197)))</formula>
    </cfRule>
  </conditionalFormatting>
  <conditionalFormatting sqref="D197">
    <cfRule type="cellIs" dxfId="308" priority="311" operator="equal">
      <formula>0</formula>
    </cfRule>
  </conditionalFormatting>
  <conditionalFormatting sqref="H197">
    <cfRule type="containsText" dxfId="307" priority="310" operator="containsText" text="Наименование инвестиционного проекта">
      <formula>NOT(ISERROR(SEARCH("Наименование инвестиционного проекта",H197)))</formula>
    </cfRule>
  </conditionalFormatting>
  <conditionalFormatting sqref="H197">
    <cfRule type="cellIs" dxfId="306" priority="309" operator="equal">
      <formula>0</formula>
    </cfRule>
  </conditionalFormatting>
  <conditionalFormatting sqref="U197">
    <cfRule type="containsText" dxfId="305" priority="306" operator="containsText" text="Наименование инвестиционного проекта">
      <formula>NOT(ISERROR(SEARCH("Наименование инвестиционного проекта",U197)))</formula>
    </cfRule>
  </conditionalFormatting>
  <conditionalFormatting sqref="U197">
    <cfRule type="cellIs" dxfId="304" priority="305" operator="equal">
      <formula>0</formula>
    </cfRule>
  </conditionalFormatting>
  <conditionalFormatting sqref="G152">
    <cfRule type="containsText" dxfId="303" priority="304" operator="containsText" text="Наименование инвестиционного проекта">
      <formula>NOT(ISERROR(SEARCH("Наименование инвестиционного проекта",G152)))</formula>
    </cfRule>
  </conditionalFormatting>
  <conditionalFormatting sqref="G152">
    <cfRule type="cellIs" dxfId="302" priority="303" operator="equal">
      <formula>0</formula>
    </cfRule>
  </conditionalFormatting>
  <conditionalFormatting sqref="D153:F153">
    <cfRule type="containsText" dxfId="301" priority="302" operator="containsText" text="Наименование инвестиционного проекта">
      <formula>NOT(ISERROR(SEARCH("Наименование инвестиционного проекта",D153)))</formula>
    </cfRule>
  </conditionalFormatting>
  <conditionalFormatting sqref="D153:F153">
    <cfRule type="cellIs" dxfId="300" priority="301" operator="equal">
      <formula>0</formula>
    </cfRule>
  </conditionalFormatting>
  <conditionalFormatting sqref="J309:K309 M309 O309 Q309 S309">
    <cfRule type="containsText" dxfId="299" priority="300" operator="containsText" text="Наименование инвестиционного проекта">
      <formula>NOT(ISERROR(SEARCH("Наименование инвестиционного проекта",J309)))</formula>
    </cfRule>
  </conditionalFormatting>
  <conditionalFormatting sqref="J309:K309 M309 O309 Q309 S309">
    <cfRule type="cellIs" dxfId="298" priority="299" operator="equal">
      <formula>0</formula>
    </cfRule>
  </conditionalFormatting>
  <conditionalFormatting sqref="S305">
    <cfRule type="containsText" dxfId="297" priority="298" operator="containsText" text="Наименование инвестиционного проекта">
      <formula>NOT(ISERROR(SEARCH("Наименование инвестиционного проекта",S305)))</formula>
    </cfRule>
  </conditionalFormatting>
  <conditionalFormatting sqref="S305">
    <cfRule type="cellIs" dxfId="296" priority="297" operator="equal">
      <formula>0</formula>
    </cfRule>
  </conditionalFormatting>
  <conditionalFormatting sqref="J305:K305 M305 O305 Q305">
    <cfRule type="containsText" dxfId="295" priority="296" operator="containsText" text="Наименование инвестиционного проекта">
      <formula>NOT(ISERROR(SEARCH("Наименование инвестиционного проекта",J305)))</formula>
    </cfRule>
  </conditionalFormatting>
  <conditionalFormatting sqref="J305:K305 M305 O305 Q305">
    <cfRule type="cellIs" dxfId="294" priority="295" operator="equal">
      <formula>0</formula>
    </cfRule>
  </conditionalFormatting>
  <conditionalFormatting sqref="J297:K297 M297 O297 Q297 S297">
    <cfRule type="containsText" dxfId="293" priority="294" operator="containsText" text="Наименование инвестиционного проекта">
      <formula>NOT(ISERROR(SEARCH("Наименование инвестиционного проекта",J297)))</formula>
    </cfRule>
  </conditionalFormatting>
  <conditionalFormatting sqref="J297:K297 M297 O297 Q297 S297">
    <cfRule type="cellIs" dxfId="292" priority="293" operator="equal">
      <formula>0</formula>
    </cfRule>
  </conditionalFormatting>
  <conditionalFormatting sqref="I289:K289 M289 O289 Q289 S289">
    <cfRule type="containsText" dxfId="291" priority="292" operator="containsText" text="Наименование инвестиционного проекта">
      <formula>NOT(ISERROR(SEARCH("Наименование инвестиционного проекта",I289)))</formula>
    </cfRule>
  </conditionalFormatting>
  <conditionalFormatting sqref="I289:K289 M289 O289 Q289 S289">
    <cfRule type="cellIs" dxfId="290" priority="291" operator="equal">
      <formula>0</formula>
    </cfRule>
  </conditionalFormatting>
  <conditionalFormatting sqref="I287:S287">
    <cfRule type="containsText" dxfId="289" priority="290" operator="containsText" text="Наименование инвестиционного проекта">
      <formula>NOT(ISERROR(SEARCH("Наименование инвестиционного проекта",I287)))</formula>
    </cfRule>
  </conditionalFormatting>
  <conditionalFormatting sqref="I287:S287">
    <cfRule type="cellIs" dxfId="288" priority="289" operator="equal">
      <formula>0</formula>
    </cfRule>
  </conditionalFormatting>
  <conditionalFormatting sqref="I275:S275">
    <cfRule type="containsText" dxfId="287" priority="288" operator="containsText" text="Наименование инвестиционного проекта">
      <formula>NOT(ISERROR(SEARCH("Наименование инвестиционного проекта",I275)))</formula>
    </cfRule>
  </conditionalFormatting>
  <conditionalFormatting sqref="I275:S275">
    <cfRule type="cellIs" dxfId="286" priority="287" operator="equal">
      <formula>0</formula>
    </cfRule>
  </conditionalFormatting>
  <conditionalFormatting sqref="I271:S271">
    <cfRule type="containsText" dxfId="285" priority="286" operator="containsText" text="Наименование инвестиционного проекта">
      <formula>NOT(ISERROR(SEARCH("Наименование инвестиционного проекта",I271)))</formula>
    </cfRule>
  </conditionalFormatting>
  <conditionalFormatting sqref="I271:S271">
    <cfRule type="cellIs" dxfId="284" priority="285" operator="equal">
      <formula>0</formula>
    </cfRule>
  </conditionalFormatting>
  <conditionalFormatting sqref="I260:S260">
    <cfRule type="containsText" dxfId="283" priority="284" operator="containsText" text="Наименование инвестиционного проекта">
      <formula>NOT(ISERROR(SEARCH("Наименование инвестиционного проекта",I260)))</formula>
    </cfRule>
  </conditionalFormatting>
  <conditionalFormatting sqref="I260:S260">
    <cfRule type="cellIs" dxfId="282" priority="283" operator="equal">
      <formula>0</formula>
    </cfRule>
  </conditionalFormatting>
  <conditionalFormatting sqref="I256:S256">
    <cfRule type="containsText" dxfId="281" priority="282" operator="containsText" text="Наименование инвестиционного проекта">
      <formula>NOT(ISERROR(SEARCH("Наименование инвестиционного проекта",I256)))</formula>
    </cfRule>
  </conditionalFormatting>
  <conditionalFormatting sqref="I256:S256">
    <cfRule type="cellIs" dxfId="280" priority="281" operator="equal">
      <formula>0</formula>
    </cfRule>
  </conditionalFormatting>
  <conditionalFormatting sqref="I252:S252">
    <cfRule type="containsText" dxfId="279" priority="280" operator="containsText" text="Наименование инвестиционного проекта">
      <formula>NOT(ISERROR(SEARCH("Наименование инвестиционного проекта",I252)))</formula>
    </cfRule>
  </conditionalFormatting>
  <conditionalFormatting sqref="I252:S252">
    <cfRule type="cellIs" dxfId="278" priority="279" operator="equal">
      <formula>0</formula>
    </cfRule>
  </conditionalFormatting>
  <conditionalFormatting sqref="I249:S249">
    <cfRule type="containsText" dxfId="277" priority="278" operator="containsText" text="Наименование инвестиционного проекта">
      <formula>NOT(ISERROR(SEARCH("Наименование инвестиционного проекта",I249)))</formula>
    </cfRule>
  </conditionalFormatting>
  <conditionalFormatting sqref="I249:S249">
    <cfRule type="cellIs" dxfId="276" priority="277" operator="equal">
      <formula>0</formula>
    </cfRule>
  </conditionalFormatting>
  <conditionalFormatting sqref="I251:S251">
    <cfRule type="containsText" dxfId="275" priority="276" operator="containsText" text="Наименование инвестиционного проекта">
      <formula>NOT(ISERROR(SEARCH("Наименование инвестиционного проекта",I251)))</formula>
    </cfRule>
  </conditionalFormatting>
  <conditionalFormatting sqref="I251:S251">
    <cfRule type="cellIs" dxfId="274" priority="275" operator="equal">
      <formula>0</formula>
    </cfRule>
  </conditionalFormatting>
  <conditionalFormatting sqref="I250:S250">
    <cfRule type="containsText" dxfId="273" priority="274" operator="containsText" text="Наименование инвестиционного проекта">
      <formula>NOT(ISERROR(SEARCH("Наименование инвестиционного проекта",I250)))</formula>
    </cfRule>
  </conditionalFormatting>
  <conditionalFormatting sqref="I250:S250">
    <cfRule type="cellIs" dxfId="272" priority="273" operator="equal">
      <formula>0</formula>
    </cfRule>
  </conditionalFormatting>
  <conditionalFormatting sqref="I255:S255">
    <cfRule type="containsText" dxfId="271" priority="272" operator="containsText" text="Наименование инвестиционного проекта">
      <formula>NOT(ISERROR(SEARCH("Наименование инвестиционного проекта",I255)))</formula>
    </cfRule>
  </conditionalFormatting>
  <conditionalFormatting sqref="I255:S255">
    <cfRule type="cellIs" dxfId="270" priority="271" operator="equal">
      <formula>0</formula>
    </cfRule>
  </conditionalFormatting>
  <conditionalFormatting sqref="I248:S248">
    <cfRule type="containsText" dxfId="269" priority="270" operator="containsText" text="Наименование инвестиционного проекта">
      <formula>NOT(ISERROR(SEARCH("Наименование инвестиционного проекта",I248)))</formula>
    </cfRule>
  </conditionalFormatting>
  <conditionalFormatting sqref="I248:S248">
    <cfRule type="cellIs" dxfId="268" priority="269" operator="equal">
      <formula>0</formula>
    </cfRule>
  </conditionalFormatting>
  <conditionalFormatting sqref="I225:S225">
    <cfRule type="containsText" dxfId="267" priority="268" operator="containsText" text="Наименование инвестиционного проекта">
      <formula>NOT(ISERROR(SEARCH("Наименование инвестиционного проекта",I225)))</formula>
    </cfRule>
  </conditionalFormatting>
  <conditionalFormatting sqref="I225:S225">
    <cfRule type="cellIs" dxfId="266" priority="267" operator="equal">
      <formula>0</formula>
    </cfRule>
  </conditionalFormatting>
  <conditionalFormatting sqref="I223:S223">
    <cfRule type="containsText" dxfId="265" priority="266" operator="containsText" text="Наименование инвестиционного проекта">
      <formula>NOT(ISERROR(SEARCH("Наименование инвестиционного проекта",I223)))</formula>
    </cfRule>
  </conditionalFormatting>
  <conditionalFormatting sqref="I223:S223">
    <cfRule type="cellIs" dxfId="264" priority="265" operator="equal">
      <formula>0</formula>
    </cfRule>
  </conditionalFormatting>
  <conditionalFormatting sqref="I221:S221">
    <cfRule type="containsText" dxfId="263" priority="264" operator="containsText" text="Наименование инвестиционного проекта">
      <formula>NOT(ISERROR(SEARCH("Наименование инвестиционного проекта",I221)))</formula>
    </cfRule>
  </conditionalFormatting>
  <conditionalFormatting sqref="I221:S221">
    <cfRule type="cellIs" dxfId="262" priority="263" operator="equal">
      <formula>0</formula>
    </cfRule>
  </conditionalFormatting>
  <conditionalFormatting sqref="I220:S220">
    <cfRule type="containsText" dxfId="261" priority="262" operator="containsText" text="Наименование инвестиционного проекта">
      <formula>NOT(ISERROR(SEARCH("Наименование инвестиционного проекта",I220)))</formula>
    </cfRule>
  </conditionalFormatting>
  <conditionalFormatting sqref="I220:S220">
    <cfRule type="cellIs" dxfId="260" priority="261" operator="equal">
      <formula>0</formula>
    </cfRule>
  </conditionalFormatting>
  <conditionalFormatting sqref="I219:M219 O219 Q219 S219">
    <cfRule type="containsText" dxfId="259" priority="260" operator="containsText" text="Наименование инвестиционного проекта">
      <formula>NOT(ISERROR(SEARCH("Наименование инвестиционного проекта",I219)))</formula>
    </cfRule>
  </conditionalFormatting>
  <conditionalFormatting sqref="I219:M219 O219 Q219 S219">
    <cfRule type="cellIs" dxfId="258" priority="259" operator="equal">
      <formula>0</formula>
    </cfRule>
  </conditionalFormatting>
  <conditionalFormatting sqref="O218 Q218 S218 I218:M218">
    <cfRule type="containsText" dxfId="257" priority="258" operator="containsText" text="Наименование инвестиционного проекта">
      <formula>NOT(ISERROR(SEARCH("Наименование инвестиционного проекта",I218)))</formula>
    </cfRule>
  </conditionalFormatting>
  <conditionalFormatting sqref="O218 Q218 S218 I218:M218">
    <cfRule type="cellIs" dxfId="256" priority="257" operator="equal">
      <formula>0</formula>
    </cfRule>
  </conditionalFormatting>
  <conditionalFormatting sqref="I222:S222">
    <cfRule type="containsText" dxfId="255" priority="256" operator="containsText" text="Наименование инвестиционного проекта">
      <formula>NOT(ISERROR(SEARCH("Наименование инвестиционного проекта",I222)))</formula>
    </cfRule>
  </conditionalFormatting>
  <conditionalFormatting sqref="I222:S222">
    <cfRule type="cellIs" dxfId="254" priority="255" operator="equal">
      <formula>0</formula>
    </cfRule>
  </conditionalFormatting>
  <conditionalFormatting sqref="I224:S224">
    <cfRule type="containsText" dxfId="253" priority="254" operator="containsText" text="Наименование инвестиционного проекта">
      <formula>NOT(ISERROR(SEARCH("Наименование инвестиционного проекта",I224)))</formula>
    </cfRule>
  </conditionalFormatting>
  <conditionalFormatting sqref="I224:S224">
    <cfRule type="cellIs" dxfId="252" priority="253" operator="equal">
      <formula>0</formula>
    </cfRule>
  </conditionalFormatting>
  <conditionalFormatting sqref="I216:M216 O216 Q216 S216">
    <cfRule type="containsText" dxfId="251" priority="252" operator="containsText" text="Наименование инвестиционного проекта">
      <formula>NOT(ISERROR(SEARCH("Наименование инвестиционного проекта",I216)))</formula>
    </cfRule>
  </conditionalFormatting>
  <conditionalFormatting sqref="I216:M216 O216 Q216 S216">
    <cfRule type="cellIs" dxfId="250" priority="251" operator="equal">
      <formula>0</formula>
    </cfRule>
  </conditionalFormatting>
  <conditionalFormatting sqref="I217:M217 O217 Q217 S217">
    <cfRule type="containsText" dxfId="249" priority="250" operator="containsText" text="Наименование инвестиционного проекта">
      <formula>NOT(ISERROR(SEARCH("Наименование инвестиционного проекта",I217)))</formula>
    </cfRule>
  </conditionalFormatting>
  <conditionalFormatting sqref="I217:M217 O217 Q217 S217">
    <cfRule type="cellIs" dxfId="248" priority="249" operator="equal">
      <formula>0</formula>
    </cfRule>
  </conditionalFormatting>
  <conditionalFormatting sqref="I208:S208">
    <cfRule type="containsText" dxfId="247" priority="248" operator="containsText" text="Наименование инвестиционного проекта">
      <formula>NOT(ISERROR(SEARCH("Наименование инвестиционного проекта",I208)))</formula>
    </cfRule>
  </conditionalFormatting>
  <conditionalFormatting sqref="I208:S208">
    <cfRule type="cellIs" dxfId="246" priority="247" operator="equal">
      <formula>0</formula>
    </cfRule>
  </conditionalFormatting>
  <conditionalFormatting sqref="I205:K205 M205 O205 Q205 S205">
    <cfRule type="containsText" dxfId="245" priority="246" operator="containsText" text="Наименование инвестиционного проекта">
      <formula>NOT(ISERROR(SEARCH("Наименование инвестиционного проекта",I205)))</formula>
    </cfRule>
  </conditionalFormatting>
  <conditionalFormatting sqref="I205:K205 M205 O205 Q205 S205">
    <cfRule type="cellIs" dxfId="244" priority="245" operator="equal">
      <formula>0</formula>
    </cfRule>
  </conditionalFormatting>
  <conditionalFormatting sqref="I204:K204 M204 O204 Q204 S204">
    <cfRule type="containsText" dxfId="243" priority="244" operator="containsText" text="Наименование инвестиционного проекта">
      <formula>NOT(ISERROR(SEARCH("Наименование инвестиционного проекта",I204)))</formula>
    </cfRule>
  </conditionalFormatting>
  <conditionalFormatting sqref="I204:K204 M204 O204 Q204 S204">
    <cfRule type="cellIs" dxfId="242" priority="243" operator="equal">
      <formula>0</formula>
    </cfRule>
  </conditionalFormatting>
  <conditionalFormatting sqref="Q202 S202 I202:O202">
    <cfRule type="containsText" dxfId="241" priority="242" operator="containsText" text="Наименование инвестиционного проекта">
      <formula>NOT(ISERROR(SEARCH("Наименование инвестиционного проекта",I202)))</formula>
    </cfRule>
  </conditionalFormatting>
  <conditionalFormatting sqref="Q202 S202 I202:O202">
    <cfRule type="cellIs" dxfId="240" priority="241" operator="equal">
      <formula>0</formula>
    </cfRule>
  </conditionalFormatting>
  <conditionalFormatting sqref="I201:K201 Q201 S201 M201 O201">
    <cfRule type="containsText" dxfId="239" priority="240" operator="containsText" text="Наименование инвестиционного проекта">
      <formula>NOT(ISERROR(SEARCH("Наименование инвестиционного проекта",I201)))</formula>
    </cfRule>
  </conditionalFormatting>
  <conditionalFormatting sqref="I201:K201 Q201 S201 M201 O201">
    <cfRule type="cellIs" dxfId="238" priority="239" operator="equal">
      <formula>0</formula>
    </cfRule>
  </conditionalFormatting>
  <conditionalFormatting sqref="I200:K200 Q200 S200 M200 O200">
    <cfRule type="containsText" dxfId="237" priority="238" operator="containsText" text="Наименование инвестиционного проекта">
      <formula>NOT(ISERROR(SEARCH("Наименование инвестиционного проекта",I200)))</formula>
    </cfRule>
  </conditionalFormatting>
  <conditionalFormatting sqref="I200:K200 Q200 S200 M200 O200">
    <cfRule type="cellIs" dxfId="236" priority="237" operator="equal">
      <formula>0</formula>
    </cfRule>
  </conditionalFormatting>
  <conditionalFormatting sqref="I196:S196">
    <cfRule type="containsText" dxfId="235" priority="236" operator="containsText" text="Наименование инвестиционного проекта">
      <formula>NOT(ISERROR(SEARCH("Наименование инвестиционного проекта",I196)))</formula>
    </cfRule>
  </conditionalFormatting>
  <conditionalFormatting sqref="I196:S196">
    <cfRule type="cellIs" dxfId="234" priority="235" operator="equal">
      <formula>0</formula>
    </cfRule>
  </conditionalFormatting>
  <conditionalFormatting sqref="I193:S193">
    <cfRule type="containsText" dxfId="233" priority="234" operator="containsText" text="Наименование инвестиционного проекта">
      <formula>NOT(ISERROR(SEARCH("Наименование инвестиционного проекта",I193)))</formula>
    </cfRule>
  </conditionalFormatting>
  <conditionalFormatting sqref="I193:S193">
    <cfRule type="cellIs" dxfId="232" priority="233" operator="equal">
      <formula>0</formula>
    </cfRule>
  </conditionalFormatting>
  <conditionalFormatting sqref="I191:S191">
    <cfRule type="containsText" dxfId="231" priority="232" operator="containsText" text="Наименование инвестиционного проекта">
      <formula>NOT(ISERROR(SEARCH("Наименование инвестиционного проекта",I191)))</formula>
    </cfRule>
  </conditionalFormatting>
  <conditionalFormatting sqref="I191:S191">
    <cfRule type="cellIs" dxfId="230" priority="231" operator="equal">
      <formula>0</formula>
    </cfRule>
  </conditionalFormatting>
  <conditionalFormatting sqref="I190:S190">
    <cfRule type="containsText" dxfId="229" priority="230" operator="containsText" text="Наименование инвестиционного проекта">
      <formula>NOT(ISERROR(SEARCH("Наименование инвестиционного проекта",I190)))</formula>
    </cfRule>
  </conditionalFormatting>
  <conditionalFormatting sqref="I190:S190">
    <cfRule type="cellIs" dxfId="228" priority="229" operator="equal">
      <formula>0</formula>
    </cfRule>
  </conditionalFormatting>
  <conditionalFormatting sqref="I181:S181">
    <cfRule type="containsText" dxfId="227" priority="228" operator="containsText" text="Наименование инвестиционного проекта">
      <formula>NOT(ISERROR(SEARCH("Наименование инвестиционного проекта",I181)))</formula>
    </cfRule>
  </conditionalFormatting>
  <conditionalFormatting sqref="I181:S181">
    <cfRule type="cellIs" dxfId="226" priority="227" operator="equal">
      <formula>0</formula>
    </cfRule>
  </conditionalFormatting>
  <conditionalFormatting sqref="I179:S179">
    <cfRule type="containsText" dxfId="225" priority="226" operator="containsText" text="Наименование инвестиционного проекта">
      <formula>NOT(ISERROR(SEARCH("Наименование инвестиционного проекта",I179)))</formula>
    </cfRule>
  </conditionalFormatting>
  <conditionalFormatting sqref="I179:S179">
    <cfRule type="cellIs" dxfId="224" priority="225" operator="equal">
      <formula>0</formula>
    </cfRule>
  </conditionalFormatting>
  <conditionalFormatting sqref="I173:S173">
    <cfRule type="containsText" dxfId="223" priority="224" operator="containsText" text="Наименование инвестиционного проекта">
      <formula>NOT(ISERROR(SEARCH("Наименование инвестиционного проекта",I173)))</formula>
    </cfRule>
  </conditionalFormatting>
  <conditionalFormatting sqref="I173:S173">
    <cfRule type="cellIs" dxfId="222" priority="223" operator="equal">
      <formula>0</formula>
    </cfRule>
  </conditionalFormatting>
  <conditionalFormatting sqref="I241:S241">
    <cfRule type="containsText" dxfId="221" priority="222" operator="containsText" text="Наименование инвестиционного проекта">
      <formula>NOT(ISERROR(SEARCH("Наименование инвестиционного проекта",I241)))</formula>
    </cfRule>
  </conditionalFormatting>
  <conditionalFormatting sqref="I241:S241">
    <cfRule type="cellIs" dxfId="220" priority="221" operator="equal">
      <formula>0</formula>
    </cfRule>
  </conditionalFormatting>
  <conditionalFormatting sqref="I209:S209">
    <cfRule type="containsText" dxfId="219" priority="220" operator="containsText" text="Наименование инвестиционного проекта">
      <formula>NOT(ISERROR(SEARCH("Наименование инвестиционного проекта",I209)))</formula>
    </cfRule>
  </conditionalFormatting>
  <conditionalFormatting sqref="I209:S209">
    <cfRule type="cellIs" dxfId="218" priority="219" operator="equal">
      <formula>0</formula>
    </cfRule>
  </conditionalFormatting>
  <conditionalFormatting sqref="I228:S228">
    <cfRule type="containsText" dxfId="217" priority="218" operator="containsText" text="Наименование инвестиционного проекта">
      <formula>NOT(ISERROR(SEARCH("Наименование инвестиционного проекта",I228)))</formula>
    </cfRule>
  </conditionalFormatting>
  <conditionalFormatting sqref="I228:S228">
    <cfRule type="cellIs" dxfId="216" priority="217" operator="equal">
      <formula>0</formula>
    </cfRule>
  </conditionalFormatting>
  <conditionalFormatting sqref="I192:S192">
    <cfRule type="containsText" dxfId="215" priority="216" operator="containsText" text="Наименование инвестиционного проекта">
      <formula>NOT(ISERROR(SEARCH("Наименование инвестиционного проекта",I192)))</formula>
    </cfRule>
  </conditionalFormatting>
  <conditionalFormatting sqref="I192:S192">
    <cfRule type="cellIs" dxfId="214" priority="215" operator="equal">
      <formula>0</formula>
    </cfRule>
  </conditionalFormatting>
  <conditionalFormatting sqref="J295:K295 M295 O295 Q295 S295">
    <cfRule type="containsText" dxfId="213" priority="214" operator="containsText" text="Наименование инвестиционного проекта">
      <formula>NOT(ISERROR(SEARCH("Наименование инвестиционного проекта",J295)))</formula>
    </cfRule>
  </conditionalFormatting>
  <conditionalFormatting sqref="J295:K295 M295 O295 Q295 S295">
    <cfRule type="cellIs" dxfId="212" priority="213" operator="equal">
      <formula>0</formula>
    </cfRule>
  </conditionalFormatting>
  <conditionalFormatting sqref="L205">
    <cfRule type="containsText" dxfId="211" priority="212" operator="containsText" text="Наименование инвестиционного проекта">
      <formula>NOT(ISERROR(SEARCH("Наименование инвестиционного проекта",L205)))</formula>
    </cfRule>
  </conditionalFormatting>
  <conditionalFormatting sqref="L205">
    <cfRule type="cellIs" dxfId="210" priority="211" operator="equal">
      <formula>0</formula>
    </cfRule>
  </conditionalFormatting>
  <conditionalFormatting sqref="L204">
    <cfRule type="containsText" dxfId="209" priority="210" operator="containsText" text="Наименование инвестиционного проекта">
      <formula>NOT(ISERROR(SEARCH("Наименование инвестиционного проекта",L204)))</formula>
    </cfRule>
  </conditionalFormatting>
  <conditionalFormatting sqref="L204">
    <cfRule type="cellIs" dxfId="208" priority="209" operator="equal">
      <formula>0</formula>
    </cfRule>
  </conditionalFormatting>
  <conditionalFormatting sqref="N205">
    <cfRule type="containsText" dxfId="207" priority="208" operator="containsText" text="Наименование инвестиционного проекта">
      <formula>NOT(ISERROR(SEARCH("Наименование инвестиционного проекта",N205)))</formula>
    </cfRule>
  </conditionalFormatting>
  <conditionalFormatting sqref="N205">
    <cfRule type="cellIs" dxfId="206" priority="207" operator="equal">
      <formula>0</formula>
    </cfRule>
  </conditionalFormatting>
  <conditionalFormatting sqref="N204">
    <cfRule type="containsText" dxfId="205" priority="206" operator="containsText" text="Наименование инвестиционного проекта">
      <formula>NOT(ISERROR(SEARCH("Наименование инвестиционного проекта",N204)))</formula>
    </cfRule>
  </conditionalFormatting>
  <conditionalFormatting sqref="N204">
    <cfRule type="cellIs" dxfId="204" priority="205" operator="equal">
      <formula>0</formula>
    </cfRule>
  </conditionalFormatting>
  <conditionalFormatting sqref="P205">
    <cfRule type="containsText" dxfId="203" priority="204" operator="containsText" text="Наименование инвестиционного проекта">
      <formula>NOT(ISERROR(SEARCH("Наименование инвестиционного проекта",P205)))</formula>
    </cfRule>
  </conditionalFormatting>
  <conditionalFormatting sqref="P205">
    <cfRule type="cellIs" dxfId="202" priority="203" operator="equal">
      <formula>0</formula>
    </cfRule>
  </conditionalFormatting>
  <conditionalFormatting sqref="P204">
    <cfRule type="containsText" dxfId="201" priority="202" operator="containsText" text="Наименование инвестиционного проекта">
      <formula>NOT(ISERROR(SEARCH("Наименование инвестиционного проекта",P204)))</formula>
    </cfRule>
  </conditionalFormatting>
  <conditionalFormatting sqref="P204">
    <cfRule type="cellIs" dxfId="200" priority="201" operator="equal">
      <formula>0</formula>
    </cfRule>
  </conditionalFormatting>
  <conditionalFormatting sqref="R205">
    <cfRule type="containsText" dxfId="199" priority="200" operator="containsText" text="Наименование инвестиционного проекта">
      <formula>NOT(ISERROR(SEARCH("Наименование инвестиционного проекта",R205)))</formula>
    </cfRule>
  </conditionalFormatting>
  <conditionalFormatting sqref="R205">
    <cfRule type="cellIs" dxfId="198" priority="199" operator="equal">
      <formula>0</formula>
    </cfRule>
  </conditionalFormatting>
  <conditionalFormatting sqref="R204">
    <cfRule type="containsText" dxfId="197" priority="198" operator="containsText" text="Наименование инвестиционного проекта">
      <formula>NOT(ISERROR(SEARCH("Наименование инвестиционного проекта",R204)))</formula>
    </cfRule>
  </conditionalFormatting>
  <conditionalFormatting sqref="R204">
    <cfRule type="cellIs" dxfId="196" priority="197" operator="equal">
      <formula>0</formula>
    </cfRule>
  </conditionalFormatting>
  <conditionalFormatting sqref="N219">
    <cfRule type="containsText" dxfId="195" priority="196" operator="containsText" text="Наименование инвестиционного проекта">
      <formula>NOT(ISERROR(SEARCH("Наименование инвестиционного проекта",N219)))</formula>
    </cfRule>
  </conditionalFormatting>
  <conditionalFormatting sqref="N219">
    <cfRule type="cellIs" dxfId="194" priority="195" operator="equal">
      <formula>0</formula>
    </cfRule>
  </conditionalFormatting>
  <conditionalFormatting sqref="N216">
    <cfRule type="containsText" dxfId="193" priority="194" operator="containsText" text="Наименование инвестиционного проекта">
      <formula>NOT(ISERROR(SEARCH("Наименование инвестиционного проекта",N216)))</formula>
    </cfRule>
  </conditionalFormatting>
  <conditionalFormatting sqref="N216">
    <cfRule type="cellIs" dxfId="192" priority="193" operator="equal">
      <formula>0</formula>
    </cfRule>
  </conditionalFormatting>
  <conditionalFormatting sqref="N217">
    <cfRule type="containsText" dxfId="191" priority="192" operator="containsText" text="Наименование инвестиционного проекта">
      <formula>NOT(ISERROR(SEARCH("Наименование инвестиционного проекта",N217)))</formula>
    </cfRule>
  </conditionalFormatting>
  <conditionalFormatting sqref="N217">
    <cfRule type="cellIs" dxfId="190" priority="191" operator="equal">
      <formula>0</formula>
    </cfRule>
  </conditionalFormatting>
  <conditionalFormatting sqref="P219">
    <cfRule type="containsText" dxfId="189" priority="190" operator="containsText" text="Наименование инвестиционного проекта">
      <formula>NOT(ISERROR(SEARCH("Наименование инвестиционного проекта",P219)))</formula>
    </cfRule>
  </conditionalFormatting>
  <conditionalFormatting sqref="P219">
    <cfRule type="cellIs" dxfId="188" priority="189" operator="equal">
      <formula>0</formula>
    </cfRule>
  </conditionalFormatting>
  <conditionalFormatting sqref="P216">
    <cfRule type="containsText" dxfId="187" priority="188" operator="containsText" text="Наименование инвестиционного проекта">
      <formula>NOT(ISERROR(SEARCH("Наименование инвестиционного проекта",P216)))</formula>
    </cfRule>
  </conditionalFormatting>
  <conditionalFormatting sqref="P216">
    <cfRule type="cellIs" dxfId="186" priority="187" operator="equal">
      <formula>0</formula>
    </cfRule>
  </conditionalFormatting>
  <conditionalFormatting sqref="P217">
    <cfRule type="containsText" dxfId="185" priority="186" operator="containsText" text="Наименование инвестиционного проекта">
      <formula>NOT(ISERROR(SEARCH("Наименование инвестиционного проекта",P217)))</formula>
    </cfRule>
  </conditionalFormatting>
  <conditionalFormatting sqref="P217">
    <cfRule type="cellIs" dxfId="184" priority="185" operator="equal">
      <formula>0</formula>
    </cfRule>
  </conditionalFormatting>
  <conditionalFormatting sqref="R219">
    <cfRule type="containsText" dxfId="183" priority="184" operator="containsText" text="Наименование инвестиционного проекта">
      <formula>NOT(ISERROR(SEARCH("Наименование инвестиционного проекта",R219)))</formula>
    </cfRule>
  </conditionalFormatting>
  <conditionalFormatting sqref="R219">
    <cfRule type="cellIs" dxfId="182" priority="183" operator="equal">
      <formula>0</formula>
    </cfRule>
  </conditionalFormatting>
  <conditionalFormatting sqref="R216">
    <cfRule type="containsText" dxfId="181" priority="182" operator="containsText" text="Наименование инвестиционного проекта">
      <formula>NOT(ISERROR(SEARCH("Наименование инвестиционного проекта",R216)))</formula>
    </cfRule>
  </conditionalFormatting>
  <conditionalFormatting sqref="R216">
    <cfRule type="cellIs" dxfId="180" priority="181" operator="equal">
      <formula>0</formula>
    </cfRule>
  </conditionalFormatting>
  <conditionalFormatting sqref="R217">
    <cfRule type="containsText" dxfId="179" priority="180" operator="containsText" text="Наименование инвестиционного проекта">
      <formula>NOT(ISERROR(SEARCH("Наименование инвестиционного проекта",R217)))</formula>
    </cfRule>
  </conditionalFormatting>
  <conditionalFormatting sqref="R217">
    <cfRule type="cellIs" dxfId="178" priority="179" operator="equal">
      <formula>0</formula>
    </cfRule>
  </conditionalFormatting>
  <conditionalFormatting sqref="I309">
    <cfRule type="containsText" dxfId="177" priority="178" operator="containsText" text="Наименование инвестиционного проекта">
      <formula>NOT(ISERROR(SEARCH("Наименование инвестиционного проекта",I309)))</formula>
    </cfRule>
  </conditionalFormatting>
  <conditionalFormatting sqref="I309">
    <cfRule type="cellIs" dxfId="176" priority="177" operator="equal">
      <formula>0</formula>
    </cfRule>
  </conditionalFormatting>
  <conditionalFormatting sqref="I305">
    <cfRule type="containsText" dxfId="175" priority="176" operator="containsText" text="Наименование инвестиционного проекта">
      <formula>NOT(ISERROR(SEARCH("Наименование инвестиционного проекта",I305)))</formula>
    </cfRule>
  </conditionalFormatting>
  <conditionalFormatting sqref="I305">
    <cfRule type="cellIs" dxfId="174" priority="175" operator="equal">
      <formula>0</formula>
    </cfRule>
  </conditionalFormatting>
  <conditionalFormatting sqref="I297">
    <cfRule type="containsText" dxfId="173" priority="174" operator="containsText" text="Наименование инвестиционного проекта">
      <formula>NOT(ISERROR(SEARCH("Наименование инвестиционного проекта",I297)))</formula>
    </cfRule>
  </conditionalFormatting>
  <conditionalFormatting sqref="I297">
    <cfRule type="cellIs" dxfId="172" priority="173" operator="equal">
      <formula>0</formula>
    </cfRule>
  </conditionalFormatting>
  <conditionalFormatting sqref="I295">
    <cfRule type="containsText" dxfId="171" priority="172" operator="containsText" text="Наименование инвестиционного проекта">
      <formula>NOT(ISERROR(SEARCH("Наименование инвестиционного проекта",I295)))</formula>
    </cfRule>
  </conditionalFormatting>
  <conditionalFormatting sqref="I295">
    <cfRule type="cellIs" dxfId="170" priority="171" operator="equal">
      <formula>0</formula>
    </cfRule>
  </conditionalFormatting>
  <conditionalFormatting sqref="I290:J290">
    <cfRule type="containsText" dxfId="169" priority="170" operator="containsText" text="Наименование инвестиционного проекта">
      <formula>NOT(ISERROR(SEARCH("Наименование инвестиционного проекта",I290)))</formula>
    </cfRule>
  </conditionalFormatting>
  <conditionalFormatting sqref="I290:J290">
    <cfRule type="cellIs" dxfId="168" priority="169" operator="equal">
      <formula>0</formula>
    </cfRule>
  </conditionalFormatting>
  <conditionalFormatting sqref="I292:J292">
    <cfRule type="containsText" dxfId="167" priority="168" operator="containsText" text="Наименование инвестиционного проекта">
      <formula>NOT(ISERROR(SEARCH("Наименование инвестиционного проекта",I292)))</formula>
    </cfRule>
  </conditionalFormatting>
  <conditionalFormatting sqref="I292:J292">
    <cfRule type="cellIs" dxfId="166" priority="167" operator="equal">
      <formula>0</formula>
    </cfRule>
  </conditionalFormatting>
  <conditionalFormatting sqref="I299:J299">
    <cfRule type="containsText" dxfId="165" priority="166" operator="containsText" text="Наименование инвестиционного проекта">
      <formula>NOT(ISERROR(SEARCH("Наименование инвестиционного проекта",I299)))</formula>
    </cfRule>
  </conditionalFormatting>
  <conditionalFormatting sqref="I299:J299">
    <cfRule type="cellIs" dxfId="164" priority="165" operator="equal">
      <formula>0</formula>
    </cfRule>
  </conditionalFormatting>
  <conditionalFormatting sqref="I301:J301">
    <cfRule type="containsText" dxfId="163" priority="164" operator="containsText" text="Наименование инвестиционного проекта">
      <formula>NOT(ISERROR(SEARCH("Наименование инвестиционного проекта",I301)))</formula>
    </cfRule>
  </conditionalFormatting>
  <conditionalFormatting sqref="I301:J301">
    <cfRule type="cellIs" dxfId="162" priority="163" operator="equal">
      <formula>0</formula>
    </cfRule>
  </conditionalFormatting>
  <conditionalFormatting sqref="I303:J303">
    <cfRule type="containsText" dxfId="161" priority="162" operator="containsText" text="Наименование инвестиционного проекта">
      <formula>NOT(ISERROR(SEARCH("Наименование инвестиционного проекта",I303)))</formula>
    </cfRule>
  </conditionalFormatting>
  <conditionalFormatting sqref="I303:J303">
    <cfRule type="cellIs" dxfId="160" priority="161" operator="equal">
      <formula>0</formula>
    </cfRule>
  </conditionalFormatting>
  <conditionalFormatting sqref="I307:J307">
    <cfRule type="containsText" dxfId="159" priority="160" operator="containsText" text="Наименование инвестиционного проекта">
      <formula>NOT(ISERROR(SEARCH("Наименование инвестиционного проекта",I307)))</formula>
    </cfRule>
  </conditionalFormatting>
  <conditionalFormatting sqref="I307:J307">
    <cfRule type="cellIs" dxfId="158" priority="159" operator="equal">
      <formula>0</formula>
    </cfRule>
  </conditionalFormatting>
  <conditionalFormatting sqref="I311:J311">
    <cfRule type="containsText" dxfId="157" priority="158" operator="containsText" text="Наименование инвестиционного проекта">
      <formula>NOT(ISERROR(SEARCH("Наименование инвестиционного проекта",I311)))</formula>
    </cfRule>
  </conditionalFormatting>
  <conditionalFormatting sqref="I311:J311">
    <cfRule type="cellIs" dxfId="156" priority="157" operator="equal">
      <formula>0</formula>
    </cfRule>
  </conditionalFormatting>
  <conditionalFormatting sqref="L309">
    <cfRule type="containsText" dxfId="155" priority="156" operator="containsText" text="Наименование инвестиционного проекта">
      <formula>NOT(ISERROR(SEARCH("Наименование инвестиционного проекта",L309)))</formula>
    </cfRule>
  </conditionalFormatting>
  <conditionalFormatting sqref="L309">
    <cfRule type="cellIs" dxfId="154" priority="155" operator="equal">
      <formula>0</formula>
    </cfRule>
  </conditionalFormatting>
  <conditionalFormatting sqref="L305">
    <cfRule type="containsText" dxfId="153" priority="154" operator="containsText" text="Наименование инвестиционного проекта">
      <formula>NOT(ISERROR(SEARCH("Наименование инвестиционного проекта",L305)))</formula>
    </cfRule>
  </conditionalFormatting>
  <conditionalFormatting sqref="L305">
    <cfRule type="cellIs" dxfId="152" priority="153" operator="equal">
      <formula>0</formula>
    </cfRule>
  </conditionalFormatting>
  <conditionalFormatting sqref="L297">
    <cfRule type="containsText" dxfId="151" priority="152" operator="containsText" text="Наименование инвестиционного проекта">
      <formula>NOT(ISERROR(SEARCH("Наименование инвестиционного проекта",L297)))</formula>
    </cfRule>
  </conditionalFormatting>
  <conditionalFormatting sqref="L297">
    <cfRule type="cellIs" dxfId="150" priority="151" operator="equal">
      <formula>0</formula>
    </cfRule>
  </conditionalFormatting>
  <conditionalFormatting sqref="L289">
    <cfRule type="containsText" dxfId="149" priority="150" operator="containsText" text="Наименование инвестиционного проекта">
      <formula>NOT(ISERROR(SEARCH("Наименование инвестиционного проекта",L289)))</formula>
    </cfRule>
  </conditionalFormatting>
  <conditionalFormatting sqref="L289">
    <cfRule type="cellIs" dxfId="148" priority="149" operator="equal">
      <formula>0</formula>
    </cfRule>
  </conditionalFormatting>
  <conditionalFormatting sqref="L295">
    <cfRule type="containsText" dxfId="147" priority="148" operator="containsText" text="Наименование инвестиционного проекта">
      <formula>NOT(ISERROR(SEARCH("Наименование инвестиционного проекта",L295)))</formula>
    </cfRule>
  </conditionalFormatting>
  <conditionalFormatting sqref="L295">
    <cfRule type="cellIs" dxfId="146" priority="147" operator="equal">
      <formula>0</formula>
    </cfRule>
  </conditionalFormatting>
  <conditionalFormatting sqref="L290">
    <cfRule type="containsText" dxfId="145" priority="146" operator="containsText" text="Наименование инвестиционного проекта">
      <formula>NOT(ISERROR(SEARCH("Наименование инвестиционного проекта",L290)))</formula>
    </cfRule>
  </conditionalFormatting>
  <conditionalFormatting sqref="L290">
    <cfRule type="cellIs" dxfId="144" priority="145" operator="equal">
      <formula>0</formula>
    </cfRule>
  </conditionalFormatting>
  <conditionalFormatting sqref="L292">
    <cfRule type="containsText" dxfId="143" priority="144" operator="containsText" text="Наименование инвестиционного проекта">
      <formula>NOT(ISERROR(SEARCH("Наименование инвестиционного проекта",L292)))</formula>
    </cfRule>
  </conditionalFormatting>
  <conditionalFormatting sqref="L292">
    <cfRule type="cellIs" dxfId="142" priority="143" operator="equal">
      <formula>0</formula>
    </cfRule>
  </conditionalFormatting>
  <conditionalFormatting sqref="L299">
    <cfRule type="containsText" dxfId="141" priority="142" operator="containsText" text="Наименование инвестиционного проекта">
      <formula>NOT(ISERROR(SEARCH("Наименование инвестиционного проекта",L299)))</formula>
    </cfRule>
  </conditionalFormatting>
  <conditionalFormatting sqref="L299">
    <cfRule type="cellIs" dxfId="140" priority="141" operator="equal">
      <formula>0</formula>
    </cfRule>
  </conditionalFormatting>
  <conditionalFormatting sqref="L301">
    <cfRule type="containsText" dxfId="139" priority="140" operator="containsText" text="Наименование инвестиционного проекта">
      <formula>NOT(ISERROR(SEARCH("Наименование инвестиционного проекта",L301)))</formula>
    </cfRule>
  </conditionalFormatting>
  <conditionalFormatting sqref="L301">
    <cfRule type="cellIs" dxfId="138" priority="139" operator="equal">
      <formula>0</formula>
    </cfRule>
  </conditionalFormatting>
  <conditionalFormatting sqref="L303">
    <cfRule type="containsText" dxfId="137" priority="138" operator="containsText" text="Наименование инвестиционного проекта">
      <formula>NOT(ISERROR(SEARCH("Наименование инвестиционного проекта",L303)))</formula>
    </cfRule>
  </conditionalFormatting>
  <conditionalFormatting sqref="L303">
    <cfRule type="cellIs" dxfId="136" priority="137" operator="equal">
      <formula>0</formula>
    </cfRule>
  </conditionalFormatting>
  <conditionalFormatting sqref="L307">
    <cfRule type="containsText" dxfId="135" priority="136" operator="containsText" text="Наименование инвестиционного проекта">
      <formula>NOT(ISERROR(SEARCH("Наименование инвестиционного проекта",L307)))</formula>
    </cfRule>
  </conditionalFormatting>
  <conditionalFormatting sqref="L307">
    <cfRule type="cellIs" dxfId="134" priority="135" operator="equal">
      <formula>0</formula>
    </cfRule>
  </conditionalFormatting>
  <conditionalFormatting sqref="L311">
    <cfRule type="containsText" dxfId="133" priority="134" operator="containsText" text="Наименование инвестиционного проекта">
      <formula>NOT(ISERROR(SEARCH("Наименование инвестиционного проекта",L311)))</formula>
    </cfRule>
  </conditionalFormatting>
  <conditionalFormatting sqref="L311">
    <cfRule type="cellIs" dxfId="132" priority="133" operator="equal">
      <formula>0</formula>
    </cfRule>
  </conditionalFormatting>
  <conditionalFormatting sqref="N309">
    <cfRule type="containsText" dxfId="131" priority="132" operator="containsText" text="Наименование инвестиционного проекта">
      <formula>NOT(ISERROR(SEARCH("Наименование инвестиционного проекта",N309)))</formula>
    </cfRule>
  </conditionalFormatting>
  <conditionalFormatting sqref="N309">
    <cfRule type="cellIs" dxfId="130" priority="131" operator="equal">
      <formula>0</formula>
    </cfRule>
  </conditionalFormatting>
  <conditionalFormatting sqref="N305">
    <cfRule type="containsText" dxfId="129" priority="130" operator="containsText" text="Наименование инвестиционного проекта">
      <formula>NOT(ISERROR(SEARCH("Наименование инвестиционного проекта",N305)))</formula>
    </cfRule>
  </conditionalFormatting>
  <conditionalFormatting sqref="N305">
    <cfRule type="cellIs" dxfId="128" priority="129" operator="equal">
      <formula>0</formula>
    </cfRule>
  </conditionalFormatting>
  <conditionalFormatting sqref="N297">
    <cfRule type="containsText" dxfId="127" priority="128" operator="containsText" text="Наименование инвестиционного проекта">
      <formula>NOT(ISERROR(SEARCH("Наименование инвестиционного проекта",N297)))</formula>
    </cfRule>
  </conditionalFormatting>
  <conditionalFormatting sqref="N297">
    <cfRule type="cellIs" dxfId="126" priority="127" operator="equal">
      <formula>0</formula>
    </cfRule>
  </conditionalFormatting>
  <conditionalFormatting sqref="N289">
    <cfRule type="containsText" dxfId="125" priority="126" operator="containsText" text="Наименование инвестиционного проекта">
      <formula>NOT(ISERROR(SEARCH("Наименование инвестиционного проекта",N289)))</formula>
    </cfRule>
  </conditionalFormatting>
  <conditionalFormatting sqref="N289">
    <cfRule type="cellIs" dxfId="124" priority="125" operator="equal">
      <formula>0</formula>
    </cfRule>
  </conditionalFormatting>
  <conditionalFormatting sqref="N295">
    <cfRule type="containsText" dxfId="123" priority="124" operator="containsText" text="Наименование инвестиционного проекта">
      <formula>NOT(ISERROR(SEARCH("Наименование инвестиционного проекта",N295)))</formula>
    </cfRule>
  </conditionalFormatting>
  <conditionalFormatting sqref="N295">
    <cfRule type="cellIs" dxfId="122" priority="123" operator="equal">
      <formula>0</formula>
    </cfRule>
  </conditionalFormatting>
  <conditionalFormatting sqref="N290">
    <cfRule type="containsText" dxfId="121" priority="122" operator="containsText" text="Наименование инвестиционного проекта">
      <formula>NOT(ISERROR(SEARCH("Наименование инвестиционного проекта",N290)))</formula>
    </cfRule>
  </conditionalFormatting>
  <conditionalFormatting sqref="N290">
    <cfRule type="cellIs" dxfId="120" priority="121" operator="equal">
      <formula>0</formula>
    </cfRule>
  </conditionalFormatting>
  <conditionalFormatting sqref="N292">
    <cfRule type="containsText" dxfId="119" priority="120" operator="containsText" text="Наименование инвестиционного проекта">
      <formula>NOT(ISERROR(SEARCH("Наименование инвестиционного проекта",N292)))</formula>
    </cfRule>
  </conditionalFormatting>
  <conditionalFormatting sqref="N292">
    <cfRule type="cellIs" dxfId="118" priority="119" operator="equal">
      <formula>0</formula>
    </cfRule>
  </conditionalFormatting>
  <conditionalFormatting sqref="N299">
    <cfRule type="containsText" dxfId="117" priority="118" operator="containsText" text="Наименование инвестиционного проекта">
      <formula>NOT(ISERROR(SEARCH("Наименование инвестиционного проекта",N299)))</formula>
    </cfRule>
  </conditionalFormatting>
  <conditionalFormatting sqref="N299">
    <cfRule type="cellIs" dxfId="116" priority="117" operator="equal">
      <formula>0</formula>
    </cfRule>
  </conditionalFormatting>
  <conditionalFormatting sqref="N301">
    <cfRule type="containsText" dxfId="115" priority="116" operator="containsText" text="Наименование инвестиционного проекта">
      <formula>NOT(ISERROR(SEARCH("Наименование инвестиционного проекта",N301)))</formula>
    </cfRule>
  </conditionalFormatting>
  <conditionalFormatting sqref="N301">
    <cfRule type="cellIs" dxfId="114" priority="115" operator="equal">
      <formula>0</formula>
    </cfRule>
  </conditionalFormatting>
  <conditionalFormatting sqref="N303">
    <cfRule type="containsText" dxfId="113" priority="114" operator="containsText" text="Наименование инвестиционного проекта">
      <formula>NOT(ISERROR(SEARCH("Наименование инвестиционного проекта",N303)))</formula>
    </cfRule>
  </conditionalFormatting>
  <conditionalFormatting sqref="N303">
    <cfRule type="cellIs" dxfId="112" priority="113" operator="equal">
      <formula>0</formula>
    </cfRule>
  </conditionalFormatting>
  <conditionalFormatting sqref="N307">
    <cfRule type="containsText" dxfId="111" priority="112" operator="containsText" text="Наименование инвестиционного проекта">
      <formula>NOT(ISERROR(SEARCH("Наименование инвестиционного проекта",N307)))</formula>
    </cfRule>
  </conditionalFormatting>
  <conditionalFormatting sqref="N307">
    <cfRule type="cellIs" dxfId="110" priority="111" operator="equal">
      <formula>0</formula>
    </cfRule>
  </conditionalFormatting>
  <conditionalFormatting sqref="N311">
    <cfRule type="containsText" dxfId="109" priority="110" operator="containsText" text="Наименование инвестиционного проекта">
      <formula>NOT(ISERROR(SEARCH("Наименование инвестиционного проекта",N311)))</formula>
    </cfRule>
  </conditionalFormatting>
  <conditionalFormatting sqref="N311">
    <cfRule type="cellIs" dxfId="108" priority="109" operator="equal">
      <formula>0</formula>
    </cfRule>
  </conditionalFormatting>
  <conditionalFormatting sqref="P309">
    <cfRule type="containsText" dxfId="107" priority="108" operator="containsText" text="Наименование инвестиционного проекта">
      <formula>NOT(ISERROR(SEARCH("Наименование инвестиционного проекта",P309)))</formula>
    </cfRule>
  </conditionalFormatting>
  <conditionalFormatting sqref="P309">
    <cfRule type="cellIs" dxfId="106" priority="107" operator="equal">
      <formula>0</formula>
    </cfRule>
  </conditionalFormatting>
  <conditionalFormatting sqref="P305">
    <cfRule type="containsText" dxfId="105" priority="106" operator="containsText" text="Наименование инвестиционного проекта">
      <formula>NOT(ISERROR(SEARCH("Наименование инвестиционного проекта",P305)))</formula>
    </cfRule>
  </conditionalFormatting>
  <conditionalFormatting sqref="P305">
    <cfRule type="cellIs" dxfId="104" priority="105" operator="equal">
      <formula>0</formula>
    </cfRule>
  </conditionalFormatting>
  <conditionalFormatting sqref="P297">
    <cfRule type="containsText" dxfId="103" priority="104" operator="containsText" text="Наименование инвестиционного проекта">
      <formula>NOT(ISERROR(SEARCH("Наименование инвестиционного проекта",P297)))</formula>
    </cfRule>
  </conditionalFormatting>
  <conditionalFormatting sqref="P297">
    <cfRule type="cellIs" dxfId="102" priority="103" operator="equal">
      <formula>0</formula>
    </cfRule>
  </conditionalFormatting>
  <conditionalFormatting sqref="P289">
    <cfRule type="containsText" dxfId="101" priority="102" operator="containsText" text="Наименование инвестиционного проекта">
      <formula>NOT(ISERROR(SEARCH("Наименование инвестиционного проекта",P289)))</formula>
    </cfRule>
  </conditionalFormatting>
  <conditionalFormatting sqref="P289">
    <cfRule type="cellIs" dxfId="100" priority="101" operator="equal">
      <formula>0</formula>
    </cfRule>
  </conditionalFormatting>
  <conditionalFormatting sqref="P295">
    <cfRule type="containsText" dxfId="99" priority="100" operator="containsText" text="Наименование инвестиционного проекта">
      <formula>NOT(ISERROR(SEARCH("Наименование инвестиционного проекта",P295)))</formula>
    </cfRule>
  </conditionalFormatting>
  <conditionalFormatting sqref="P295">
    <cfRule type="cellIs" dxfId="98" priority="99" operator="equal">
      <formula>0</formula>
    </cfRule>
  </conditionalFormatting>
  <conditionalFormatting sqref="P290">
    <cfRule type="containsText" dxfId="97" priority="98" operator="containsText" text="Наименование инвестиционного проекта">
      <formula>NOT(ISERROR(SEARCH("Наименование инвестиционного проекта",P290)))</formula>
    </cfRule>
  </conditionalFormatting>
  <conditionalFormatting sqref="P290">
    <cfRule type="cellIs" dxfId="96" priority="97" operator="equal">
      <formula>0</formula>
    </cfRule>
  </conditionalFormatting>
  <conditionalFormatting sqref="P292">
    <cfRule type="containsText" dxfId="95" priority="96" operator="containsText" text="Наименование инвестиционного проекта">
      <formula>NOT(ISERROR(SEARCH("Наименование инвестиционного проекта",P292)))</formula>
    </cfRule>
  </conditionalFormatting>
  <conditionalFormatting sqref="P292">
    <cfRule type="cellIs" dxfId="94" priority="95" operator="equal">
      <formula>0</formula>
    </cfRule>
  </conditionalFormatting>
  <conditionalFormatting sqref="P299">
    <cfRule type="containsText" dxfId="93" priority="94" operator="containsText" text="Наименование инвестиционного проекта">
      <formula>NOT(ISERROR(SEARCH("Наименование инвестиционного проекта",P299)))</formula>
    </cfRule>
  </conditionalFormatting>
  <conditionalFormatting sqref="P299">
    <cfRule type="cellIs" dxfId="92" priority="93" operator="equal">
      <formula>0</formula>
    </cfRule>
  </conditionalFormatting>
  <conditionalFormatting sqref="P301">
    <cfRule type="containsText" dxfId="91" priority="92" operator="containsText" text="Наименование инвестиционного проекта">
      <formula>NOT(ISERROR(SEARCH("Наименование инвестиционного проекта",P301)))</formula>
    </cfRule>
  </conditionalFormatting>
  <conditionalFormatting sqref="P301">
    <cfRule type="cellIs" dxfId="90" priority="91" operator="equal">
      <formula>0</formula>
    </cfRule>
  </conditionalFormatting>
  <conditionalFormatting sqref="P303">
    <cfRule type="containsText" dxfId="89" priority="90" operator="containsText" text="Наименование инвестиционного проекта">
      <formula>NOT(ISERROR(SEARCH("Наименование инвестиционного проекта",P303)))</formula>
    </cfRule>
  </conditionalFormatting>
  <conditionalFormatting sqref="P303">
    <cfRule type="cellIs" dxfId="88" priority="89" operator="equal">
      <formula>0</formula>
    </cfRule>
  </conditionalFormatting>
  <conditionalFormatting sqref="P307">
    <cfRule type="containsText" dxfId="87" priority="88" operator="containsText" text="Наименование инвестиционного проекта">
      <formula>NOT(ISERROR(SEARCH("Наименование инвестиционного проекта",P307)))</formula>
    </cfRule>
  </conditionalFormatting>
  <conditionalFormatting sqref="P307">
    <cfRule type="cellIs" dxfId="86" priority="87" operator="equal">
      <formula>0</formula>
    </cfRule>
  </conditionalFormatting>
  <conditionalFormatting sqref="P311">
    <cfRule type="containsText" dxfId="85" priority="86" operator="containsText" text="Наименование инвестиционного проекта">
      <formula>NOT(ISERROR(SEARCH("Наименование инвестиционного проекта",P311)))</formula>
    </cfRule>
  </conditionalFormatting>
  <conditionalFormatting sqref="P311">
    <cfRule type="cellIs" dxfId="84" priority="85" operator="equal">
      <formula>0</formula>
    </cfRule>
  </conditionalFormatting>
  <conditionalFormatting sqref="R309">
    <cfRule type="containsText" dxfId="83" priority="84" operator="containsText" text="Наименование инвестиционного проекта">
      <formula>NOT(ISERROR(SEARCH("Наименование инвестиционного проекта",R309)))</formula>
    </cfRule>
  </conditionalFormatting>
  <conditionalFormatting sqref="R309">
    <cfRule type="cellIs" dxfId="82" priority="83" operator="equal">
      <formula>0</formula>
    </cfRule>
  </conditionalFormatting>
  <conditionalFormatting sqref="R305">
    <cfRule type="containsText" dxfId="81" priority="82" operator="containsText" text="Наименование инвестиционного проекта">
      <formula>NOT(ISERROR(SEARCH("Наименование инвестиционного проекта",R305)))</formula>
    </cfRule>
  </conditionalFormatting>
  <conditionalFormatting sqref="R305">
    <cfRule type="cellIs" dxfId="80" priority="81" operator="equal">
      <formula>0</formula>
    </cfRule>
  </conditionalFormatting>
  <conditionalFormatting sqref="R297">
    <cfRule type="containsText" dxfId="79" priority="80" operator="containsText" text="Наименование инвестиционного проекта">
      <formula>NOT(ISERROR(SEARCH("Наименование инвестиционного проекта",R297)))</formula>
    </cfRule>
  </conditionalFormatting>
  <conditionalFormatting sqref="R297">
    <cfRule type="cellIs" dxfId="78" priority="79" operator="equal">
      <formula>0</formula>
    </cfRule>
  </conditionalFormatting>
  <conditionalFormatting sqref="R289">
    <cfRule type="containsText" dxfId="77" priority="78" operator="containsText" text="Наименование инвестиционного проекта">
      <formula>NOT(ISERROR(SEARCH("Наименование инвестиционного проекта",R289)))</formula>
    </cfRule>
  </conditionalFormatting>
  <conditionalFormatting sqref="R289">
    <cfRule type="cellIs" dxfId="76" priority="77" operator="equal">
      <formula>0</formula>
    </cfRule>
  </conditionalFormatting>
  <conditionalFormatting sqref="R295">
    <cfRule type="containsText" dxfId="75" priority="76" operator="containsText" text="Наименование инвестиционного проекта">
      <formula>NOT(ISERROR(SEARCH("Наименование инвестиционного проекта",R295)))</formula>
    </cfRule>
  </conditionalFormatting>
  <conditionalFormatting sqref="R295">
    <cfRule type="cellIs" dxfId="74" priority="75" operator="equal">
      <formula>0</formula>
    </cfRule>
  </conditionalFormatting>
  <conditionalFormatting sqref="R290">
    <cfRule type="containsText" dxfId="73" priority="74" operator="containsText" text="Наименование инвестиционного проекта">
      <formula>NOT(ISERROR(SEARCH("Наименование инвестиционного проекта",R290)))</formula>
    </cfRule>
  </conditionalFormatting>
  <conditionalFormatting sqref="R290">
    <cfRule type="cellIs" dxfId="72" priority="73" operator="equal">
      <formula>0</formula>
    </cfRule>
  </conditionalFormatting>
  <conditionalFormatting sqref="R292">
    <cfRule type="containsText" dxfId="71" priority="72" operator="containsText" text="Наименование инвестиционного проекта">
      <formula>NOT(ISERROR(SEARCH("Наименование инвестиционного проекта",R292)))</formula>
    </cfRule>
  </conditionalFormatting>
  <conditionalFormatting sqref="R292">
    <cfRule type="cellIs" dxfId="70" priority="71" operator="equal">
      <formula>0</formula>
    </cfRule>
  </conditionalFormatting>
  <conditionalFormatting sqref="R299">
    <cfRule type="containsText" dxfId="69" priority="70" operator="containsText" text="Наименование инвестиционного проекта">
      <formula>NOT(ISERROR(SEARCH("Наименование инвестиционного проекта",R299)))</formula>
    </cfRule>
  </conditionalFormatting>
  <conditionalFormatting sqref="R299">
    <cfRule type="cellIs" dxfId="68" priority="69" operator="equal">
      <formula>0</formula>
    </cfRule>
  </conditionalFormatting>
  <conditionalFormatting sqref="R301">
    <cfRule type="containsText" dxfId="67" priority="68" operator="containsText" text="Наименование инвестиционного проекта">
      <formula>NOT(ISERROR(SEARCH("Наименование инвестиционного проекта",R301)))</formula>
    </cfRule>
  </conditionalFormatting>
  <conditionalFormatting sqref="R301">
    <cfRule type="cellIs" dxfId="66" priority="67" operator="equal">
      <formula>0</formula>
    </cfRule>
  </conditionalFormatting>
  <conditionalFormatting sqref="R303">
    <cfRule type="containsText" dxfId="65" priority="66" operator="containsText" text="Наименование инвестиционного проекта">
      <formula>NOT(ISERROR(SEARCH("Наименование инвестиционного проекта",R303)))</formula>
    </cfRule>
  </conditionalFormatting>
  <conditionalFormatting sqref="R303">
    <cfRule type="cellIs" dxfId="64" priority="65" operator="equal">
      <formula>0</formula>
    </cfRule>
  </conditionalFormatting>
  <conditionalFormatting sqref="R307">
    <cfRule type="containsText" dxfId="63" priority="64" operator="containsText" text="Наименование инвестиционного проекта">
      <formula>NOT(ISERROR(SEARCH("Наименование инвестиционного проекта",R307)))</formula>
    </cfRule>
  </conditionalFormatting>
  <conditionalFormatting sqref="R307">
    <cfRule type="cellIs" dxfId="62" priority="63" operator="equal">
      <formula>0</formula>
    </cfRule>
  </conditionalFormatting>
  <conditionalFormatting sqref="R311">
    <cfRule type="containsText" dxfId="61" priority="62" operator="containsText" text="Наименование инвестиционного проекта">
      <formula>NOT(ISERROR(SEARCH("Наименование инвестиционного проекта",R311)))</formula>
    </cfRule>
  </conditionalFormatting>
  <conditionalFormatting sqref="R311">
    <cfRule type="cellIs" dxfId="60" priority="61" operator="equal">
      <formula>0</formula>
    </cfRule>
  </conditionalFormatting>
  <conditionalFormatting sqref="P202">
    <cfRule type="containsText" dxfId="59" priority="60" operator="containsText" text="Наименование инвестиционного проекта">
      <formula>NOT(ISERROR(SEARCH("Наименование инвестиционного проекта",P202)))</formula>
    </cfRule>
  </conditionalFormatting>
  <conditionalFormatting sqref="P202">
    <cfRule type="cellIs" dxfId="58" priority="59" operator="equal">
      <formula>0</formula>
    </cfRule>
  </conditionalFormatting>
  <conditionalFormatting sqref="R202">
    <cfRule type="containsText" dxfId="57" priority="58" operator="containsText" text="Наименование инвестиционного проекта">
      <formula>NOT(ISERROR(SEARCH("Наименование инвестиционного проекта",R202)))</formula>
    </cfRule>
  </conditionalFormatting>
  <conditionalFormatting sqref="R202">
    <cfRule type="cellIs" dxfId="56" priority="57" operator="equal">
      <formula>0</formula>
    </cfRule>
  </conditionalFormatting>
  <conditionalFormatting sqref="L201">
    <cfRule type="containsText" dxfId="55" priority="56" operator="containsText" text="Наименование инвестиционного проекта">
      <formula>NOT(ISERROR(SEARCH("Наименование инвестиционного проекта",L201)))</formula>
    </cfRule>
  </conditionalFormatting>
  <conditionalFormatting sqref="L201">
    <cfRule type="cellIs" dxfId="54" priority="55" operator="equal">
      <formula>0</formula>
    </cfRule>
  </conditionalFormatting>
  <conditionalFormatting sqref="L200">
    <cfRule type="containsText" dxfId="53" priority="54" operator="containsText" text="Наименование инвестиционного проекта">
      <formula>NOT(ISERROR(SEARCH("Наименование инвестиционного проекта",L200)))</formula>
    </cfRule>
  </conditionalFormatting>
  <conditionalFormatting sqref="L200">
    <cfRule type="cellIs" dxfId="52" priority="53" operator="equal">
      <formula>0</formula>
    </cfRule>
  </conditionalFormatting>
  <conditionalFormatting sqref="N201">
    <cfRule type="containsText" dxfId="51" priority="52" operator="containsText" text="Наименование инвестиционного проекта">
      <formula>NOT(ISERROR(SEARCH("Наименование инвестиционного проекта",N201)))</formula>
    </cfRule>
  </conditionalFormatting>
  <conditionalFormatting sqref="N201">
    <cfRule type="cellIs" dxfId="50" priority="51" operator="equal">
      <formula>0</formula>
    </cfRule>
  </conditionalFormatting>
  <conditionalFormatting sqref="N200">
    <cfRule type="containsText" dxfId="49" priority="50" operator="containsText" text="Наименование инвестиционного проекта">
      <formula>NOT(ISERROR(SEARCH("Наименование инвестиционного проекта",N200)))</formula>
    </cfRule>
  </conditionalFormatting>
  <conditionalFormatting sqref="N200">
    <cfRule type="cellIs" dxfId="48" priority="49" operator="equal">
      <formula>0</formula>
    </cfRule>
  </conditionalFormatting>
  <conditionalFormatting sqref="P201">
    <cfRule type="containsText" dxfId="47" priority="48" operator="containsText" text="Наименование инвестиционного проекта">
      <formula>NOT(ISERROR(SEARCH("Наименование инвестиционного проекта",P201)))</formula>
    </cfRule>
  </conditionalFormatting>
  <conditionalFormatting sqref="P201">
    <cfRule type="cellIs" dxfId="46" priority="47" operator="equal">
      <formula>0</formula>
    </cfRule>
  </conditionalFormatting>
  <conditionalFormatting sqref="P200">
    <cfRule type="containsText" dxfId="45" priority="46" operator="containsText" text="Наименование инвестиционного проекта">
      <formula>NOT(ISERROR(SEARCH("Наименование инвестиционного проекта",P200)))</formula>
    </cfRule>
  </conditionalFormatting>
  <conditionalFormatting sqref="P200">
    <cfRule type="cellIs" dxfId="44" priority="45" operator="equal">
      <formula>0</formula>
    </cfRule>
  </conditionalFormatting>
  <conditionalFormatting sqref="R201">
    <cfRule type="containsText" dxfId="43" priority="44" operator="containsText" text="Наименование инвестиционного проекта">
      <formula>NOT(ISERROR(SEARCH("Наименование инвестиционного проекта",R201)))</formula>
    </cfRule>
  </conditionalFormatting>
  <conditionalFormatting sqref="R201">
    <cfRule type="cellIs" dxfId="42" priority="43" operator="equal">
      <formula>0</formula>
    </cfRule>
  </conditionalFormatting>
  <conditionalFormatting sqref="R200">
    <cfRule type="containsText" dxfId="41" priority="42" operator="containsText" text="Наименование инвестиционного проекта">
      <formula>NOT(ISERROR(SEARCH("Наименование инвестиционного проекта",R200)))</formula>
    </cfRule>
  </conditionalFormatting>
  <conditionalFormatting sqref="R200">
    <cfRule type="cellIs" dxfId="40" priority="41" operator="equal">
      <formula>0</formula>
    </cfRule>
  </conditionalFormatting>
  <conditionalFormatting sqref="N218">
    <cfRule type="containsText" dxfId="39" priority="40" operator="containsText" text="Наименование инвестиционного проекта">
      <formula>NOT(ISERROR(SEARCH("Наименование инвестиционного проекта",N218)))</formula>
    </cfRule>
  </conditionalFormatting>
  <conditionalFormatting sqref="N218">
    <cfRule type="cellIs" dxfId="38" priority="39" operator="equal">
      <formula>0</formula>
    </cfRule>
  </conditionalFormatting>
  <conditionalFormatting sqref="P218">
    <cfRule type="containsText" dxfId="37" priority="38" operator="containsText" text="Наименование инвестиционного проекта">
      <formula>NOT(ISERROR(SEARCH("Наименование инвестиционного проекта",P218)))</formula>
    </cfRule>
  </conditionalFormatting>
  <conditionalFormatting sqref="P218">
    <cfRule type="cellIs" dxfId="36" priority="37" operator="equal">
      <formula>0</formula>
    </cfRule>
  </conditionalFormatting>
  <conditionalFormatting sqref="R218">
    <cfRule type="containsText" dxfId="35" priority="36" operator="containsText" text="Наименование инвестиционного проекта">
      <formula>NOT(ISERROR(SEARCH("Наименование инвестиционного проекта",R218)))</formula>
    </cfRule>
  </conditionalFormatting>
  <conditionalFormatting sqref="R218">
    <cfRule type="cellIs" dxfId="34" priority="35" operator="equal">
      <formula>0</formula>
    </cfRule>
  </conditionalFormatting>
  <conditionalFormatting sqref="H218">
    <cfRule type="containsText" dxfId="33" priority="34" operator="containsText" text="Наименование инвестиционного проекта">
      <formula>NOT(ISERROR(SEARCH("Наименование инвестиционного проекта",H218)))</formula>
    </cfRule>
  </conditionalFormatting>
  <conditionalFormatting sqref="H218">
    <cfRule type="cellIs" dxfId="32" priority="33" operator="equal">
      <formula>0</formula>
    </cfRule>
  </conditionalFormatting>
  <conditionalFormatting sqref="I197:S197">
    <cfRule type="containsText" dxfId="31" priority="32" operator="containsText" text="Наименование инвестиционного проекта">
      <formula>NOT(ISERROR(SEARCH("Наименование инвестиционного проекта",I197)))</formula>
    </cfRule>
  </conditionalFormatting>
  <conditionalFormatting sqref="I197:S197">
    <cfRule type="cellIs" dxfId="30" priority="31" operator="equal">
      <formula>0</formula>
    </cfRule>
  </conditionalFormatting>
  <conditionalFormatting sqref="T197">
    <cfRule type="containsText" dxfId="29" priority="30" operator="containsText" text="Наименование инвестиционного проекта">
      <formula>NOT(ISERROR(SEARCH("Наименование инвестиционного проекта",T197)))</formula>
    </cfRule>
  </conditionalFormatting>
  <conditionalFormatting sqref="T197">
    <cfRule type="cellIs" dxfId="28" priority="29" operator="equal">
      <formula>0</formula>
    </cfRule>
  </conditionalFormatting>
  <conditionalFormatting sqref="I203">
    <cfRule type="containsText" dxfId="27" priority="28" operator="containsText" text="Наименование инвестиционного проекта">
      <formula>NOT(ISERROR(SEARCH("Наименование инвестиционного проекта",I203)))</formula>
    </cfRule>
  </conditionalFormatting>
  <conditionalFormatting sqref="I203">
    <cfRule type="cellIs" dxfId="26" priority="27" operator="equal">
      <formula>0</formula>
    </cfRule>
  </conditionalFormatting>
  <conditionalFormatting sqref="J203:S203">
    <cfRule type="containsText" dxfId="25" priority="26" operator="containsText" text="Наименование инвестиционного проекта">
      <formula>NOT(ISERROR(SEARCH("Наименование инвестиционного проекта",J203)))</formula>
    </cfRule>
  </conditionalFormatting>
  <conditionalFormatting sqref="J203:S203">
    <cfRule type="cellIs" dxfId="24" priority="25" operator="equal">
      <formula>0</formula>
    </cfRule>
  </conditionalFormatting>
  <conditionalFormatting sqref="K206">
    <cfRule type="containsText" dxfId="23" priority="24" operator="containsText" text="Наименование инвестиционного проекта">
      <formula>NOT(ISERROR(SEARCH("Наименование инвестиционного проекта",K206)))</formula>
    </cfRule>
  </conditionalFormatting>
  <conditionalFormatting sqref="K206">
    <cfRule type="cellIs" dxfId="22" priority="23" operator="equal">
      <formula>0</formula>
    </cfRule>
  </conditionalFormatting>
  <conditionalFormatting sqref="M206">
    <cfRule type="containsText" dxfId="21" priority="22" operator="containsText" text="Наименование инвестиционного проекта">
      <formula>NOT(ISERROR(SEARCH("Наименование инвестиционного проекта",M206)))</formula>
    </cfRule>
  </conditionalFormatting>
  <conditionalFormatting sqref="M206">
    <cfRule type="cellIs" dxfId="20" priority="21" operator="equal">
      <formula>0</formula>
    </cfRule>
  </conditionalFormatting>
  <conditionalFormatting sqref="O206">
    <cfRule type="containsText" dxfId="19" priority="20" operator="containsText" text="Наименование инвестиционного проекта">
      <formula>NOT(ISERROR(SEARCH("Наименование инвестиционного проекта",O206)))</formula>
    </cfRule>
  </conditionalFormatting>
  <conditionalFormatting sqref="O206">
    <cfRule type="cellIs" dxfId="18" priority="19" operator="equal">
      <formula>0</formula>
    </cfRule>
  </conditionalFormatting>
  <conditionalFormatting sqref="Q206">
    <cfRule type="containsText" dxfId="17" priority="18" operator="containsText" text="Наименование инвестиционного проекта">
      <formula>NOT(ISERROR(SEARCH("Наименование инвестиционного проекта",Q206)))</formula>
    </cfRule>
  </conditionalFormatting>
  <conditionalFormatting sqref="Q206">
    <cfRule type="cellIs" dxfId="16" priority="17" operator="equal">
      <formula>0</formula>
    </cfRule>
  </conditionalFormatting>
  <conditionalFormatting sqref="S206">
    <cfRule type="containsText" dxfId="15" priority="16" operator="containsText" text="Наименование инвестиционного проекта">
      <formula>NOT(ISERROR(SEARCH("Наименование инвестиционного проекта",S206)))</formula>
    </cfRule>
  </conditionalFormatting>
  <conditionalFormatting sqref="S206">
    <cfRule type="cellIs" dxfId="14" priority="15" operator="equal">
      <formula>0</formula>
    </cfRule>
  </conditionalFormatting>
  <conditionalFormatting sqref="E257">
    <cfRule type="containsText" dxfId="13" priority="14" operator="containsText" text="Наименование инвестиционного проекта">
      <formula>NOT(ISERROR(SEARCH("Наименование инвестиционного проекта",E257)))</formula>
    </cfRule>
  </conditionalFormatting>
  <conditionalFormatting sqref="E257">
    <cfRule type="cellIs" dxfId="12" priority="13" operator="equal">
      <formula>0</formula>
    </cfRule>
  </conditionalFormatting>
  <conditionalFormatting sqref="F257:G257">
    <cfRule type="containsText" dxfId="11" priority="12" operator="containsText" text="Наименование инвестиционного проекта">
      <formula>NOT(ISERROR(SEARCH("Наименование инвестиционного проекта",F257)))</formula>
    </cfRule>
  </conditionalFormatting>
  <conditionalFormatting sqref="F257:G257">
    <cfRule type="cellIs" dxfId="10" priority="11" operator="equal">
      <formula>0</formula>
    </cfRule>
  </conditionalFormatting>
  <conditionalFormatting sqref="I257:S257">
    <cfRule type="containsText" dxfId="9" priority="10" operator="containsText" text="Наименование инвестиционного проекта">
      <formula>NOT(ISERROR(SEARCH("Наименование инвестиционного проекта",I257)))</formula>
    </cfRule>
  </conditionalFormatting>
  <conditionalFormatting sqref="I257:S257">
    <cfRule type="cellIs" dxfId="8" priority="9" operator="equal">
      <formula>0</formula>
    </cfRule>
  </conditionalFormatting>
  <conditionalFormatting sqref="E258">
    <cfRule type="containsText" dxfId="7" priority="8" operator="containsText" text="Наименование инвестиционного проекта">
      <formula>NOT(ISERROR(SEARCH("Наименование инвестиционного проекта",E258)))</formula>
    </cfRule>
  </conditionalFormatting>
  <conditionalFormatting sqref="E258">
    <cfRule type="cellIs" dxfId="6" priority="7" operator="equal">
      <formula>0</formula>
    </cfRule>
  </conditionalFormatting>
  <conditionalFormatting sqref="F258:G258">
    <cfRule type="containsText" dxfId="5" priority="6" operator="containsText" text="Наименование инвестиционного проекта">
      <formula>NOT(ISERROR(SEARCH("Наименование инвестиционного проекта",F258)))</formula>
    </cfRule>
  </conditionalFormatting>
  <conditionalFormatting sqref="F258:G258">
    <cfRule type="cellIs" dxfId="4" priority="5" operator="equal">
      <formula>0</formula>
    </cfRule>
  </conditionalFormatting>
  <conditionalFormatting sqref="I258:S258">
    <cfRule type="containsText" dxfId="3" priority="4" operator="containsText" text="Наименование инвестиционного проекта">
      <formula>NOT(ISERROR(SEARCH("Наименование инвестиционного проекта",I258)))</formula>
    </cfRule>
  </conditionalFormatting>
  <conditionalFormatting sqref="I258:S258">
    <cfRule type="cellIs" dxfId="2" priority="3" operator="equal">
      <formula>0</formula>
    </cfRule>
  </conditionalFormatting>
  <conditionalFormatting sqref="I253:S253">
    <cfRule type="containsText" dxfId="1" priority="2" operator="containsText" text="Наименование инвестиционного проекта">
      <formula>NOT(ISERROR(SEARCH("Наименование инвестиционного проекта",I253)))</formula>
    </cfRule>
  </conditionalFormatting>
  <conditionalFormatting sqref="I253:S253">
    <cfRule type="cellIs" dxfId="0" priority="1" operator="equal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8" scale="35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Matalyga</cp:lastModifiedBy>
  <cp:lastPrinted>2024-02-09T14:21:00Z</cp:lastPrinted>
  <dcterms:created xsi:type="dcterms:W3CDTF">2015-09-16T07:43:55Z</dcterms:created>
  <dcterms:modified xsi:type="dcterms:W3CDTF">2024-05-16T02:34:09Z</dcterms:modified>
</cp:coreProperties>
</file>