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H80" i="13"/>
  <c r="H80" i="13" s="1"/>
  <c r="AC80" i="13"/>
  <c r="AA80" i="13"/>
  <c r="Y80" i="13"/>
  <c r="W80" i="13"/>
  <c r="U80" i="13"/>
  <c r="S80" i="13"/>
  <c r="Q80" i="13"/>
  <c r="O80" i="13"/>
  <c r="M80" i="13"/>
  <c r="AG80" i="13" s="1"/>
  <c r="K80" i="13"/>
  <c r="I80" i="13"/>
  <c r="F80" i="13" s="1"/>
  <c r="G80" i="13"/>
  <c r="AH79" i="13"/>
  <c r="AC79" i="13"/>
  <c r="AA79" i="13"/>
  <c r="Y79" i="13"/>
  <c r="W79" i="13"/>
  <c r="U79" i="13"/>
  <c r="S79" i="13"/>
  <c r="Q79" i="13"/>
  <c r="O79" i="13"/>
  <c r="M79" i="13"/>
  <c r="AG79" i="13" s="1"/>
  <c r="K79" i="13"/>
  <c r="H79" i="13" s="1"/>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B70" i="13"/>
  <c r="X70" i="13"/>
  <c r="T70" i="13"/>
  <c r="P70" i="13"/>
  <c r="L70" i="13"/>
  <c r="D70" i="13"/>
  <c r="AC30" i="13"/>
  <c r="AA30" i="13"/>
  <c r="Y30" i="13"/>
  <c r="W30" i="13"/>
  <c r="U30" i="13"/>
  <c r="S30" i="13"/>
  <c r="Q30" i="13"/>
  <c r="O30" i="13"/>
  <c r="AH30" i="13" s="1"/>
  <c r="M30" i="13"/>
  <c r="AG30" i="13" s="1"/>
  <c r="K30" i="13"/>
  <c r="I30" i="13"/>
  <c r="F30" i="13" s="1"/>
  <c r="G30" i="13"/>
  <c r="AC29" i="13"/>
  <c r="AA29" i="13"/>
  <c r="Y29" i="13"/>
  <c r="W29" i="13"/>
  <c r="U29" i="13"/>
  <c r="S29" i="13"/>
  <c r="Q29" i="13"/>
  <c r="O29" i="13"/>
  <c r="AH29" i="13" s="1"/>
  <c r="M29" i="13"/>
  <c r="AG29" i="13" s="1"/>
  <c r="K29" i="13"/>
  <c r="I29" i="13"/>
  <c r="F29" i="13" s="1"/>
  <c r="G29" i="13"/>
  <c r="AC28" i="13"/>
  <c r="AA28" i="13"/>
  <c r="Y28" i="13"/>
  <c r="W28" i="13"/>
  <c r="U28" i="13"/>
  <c r="S28" i="13"/>
  <c r="AH28" i="13" s="1"/>
  <c r="Q28" i="13"/>
  <c r="O28" i="13"/>
  <c r="M28" i="13"/>
  <c r="AG28" i="13" s="1"/>
  <c r="K28" i="13"/>
  <c r="H28" i="13" s="1"/>
  <c r="I28" i="13"/>
  <c r="F28" i="13" s="1"/>
  <c r="G28" i="13"/>
  <c r="AC27" i="13"/>
  <c r="AC26" i="13" s="1"/>
  <c r="AC70" i="13" s="1"/>
  <c r="AA27" i="13"/>
  <c r="Y27" i="13"/>
  <c r="W27" i="13"/>
  <c r="U27" i="13"/>
  <c r="U26" i="13" s="1"/>
  <c r="U70" i="13" s="1"/>
  <c r="S27" i="13"/>
  <c r="AH27" i="13" s="1"/>
  <c r="Q27" i="13"/>
  <c r="O27" i="13"/>
  <c r="M27" i="13"/>
  <c r="M26" i="13" s="1"/>
  <c r="K27" i="13"/>
  <c r="H27" i="13" s="1"/>
  <c r="I27" i="13"/>
  <c r="F27" i="13" s="1"/>
  <c r="G27" i="13"/>
  <c r="AD26" i="13"/>
  <c r="AD70" i="13" s="1"/>
  <c r="AB26" i="13"/>
  <c r="AA26" i="13"/>
  <c r="AA70" i="13" s="1"/>
  <c r="Z26" i="13"/>
  <c r="Z70" i="13" s="1"/>
  <c r="Y26" i="13"/>
  <c r="Y70" i="13" s="1"/>
  <c r="X26" i="13"/>
  <c r="W26" i="13"/>
  <c r="W70" i="13" s="1"/>
  <c r="V26" i="13"/>
  <c r="V70" i="13" s="1"/>
  <c r="T26" i="13"/>
  <c r="S26" i="13"/>
  <c r="S70" i="13" s="1"/>
  <c r="R26" i="13"/>
  <c r="R70" i="13" s="1"/>
  <c r="Q26" i="13"/>
  <c r="Q70" i="13" s="1"/>
  <c r="P26" i="13"/>
  <c r="O26" i="13"/>
  <c r="O70" i="13" s="1"/>
  <c r="N26" i="13"/>
  <c r="N70" i="13" s="1"/>
  <c r="L26" i="13"/>
  <c r="K26" i="13"/>
  <c r="K70" i="13" s="1"/>
  <c r="J26" i="13"/>
  <c r="J70" i="13" s="1"/>
  <c r="I26" i="13"/>
  <c r="I70" i="13" s="1"/>
  <c r="E26" i="13"/>
  <c r="E70" i="13" s="1"/>
  <c r="D26" i="13"/>
  <c r="C26" i="13"/>
  <c r="C70" i="13" s="1"/>
  <c r="AH25" i="13"/>
  <c r="H25" i="13" s="1"/>
  <c r="AC25" i="13"/>
  <c r="AA25" i="13"/>
  <c r="Y25" i="13"/>
  <c r="W25" i="13"/>
  <c r="U25" i="13"/>
  <c r="S25" i="13"/>
  <c r="Q25" i="13"/>
  <c r="O25" i="13"/>
  <c r="M25" i="13"/>
  <c r="AG25" i="13" s="1"/>
  <c r="K25" i="13"/>
  <c r="I25" i="13"/>
  <c r="F25" i="13" s="1"/>
  <c r="G25" i="13"/>
  <c r="AH24" i="13"/>
  <c r="AC24" i="13"/>
  <c r="AA24" i="13"/>
  <c r="Y24" i="13"/>
  <c r="W24" i="13"/>
  <c r="U24" i="13"/>
  <c r="S24" i="13"/>
  <c r="Q24" i="13"/>
  <c r="O24" i="13"/>
  <c r="M24" i="13"/>
  <c r="AG24" i="13" s="1"/>
  <c r="K24" i="13"/>
  <c r="H24" i="13" s="1"/>
  <c r="I24" i="13"/>
  <c r="F24" i="13" s="1"/>
  <c r="G24" i="13"/>
  <c r="AH23" i="13"/>
  <c r="AC23" i="13"/>
  <c r="AA23" i="13"/>
  <c r="Y23" i="13"/>
  <c r="W23" i="13"/>
  <c r="U23" i="13"/>
  <c r="S23" i="13"/>
  <c r="Q23" i="13"/>
  <c r="O23" i="13"/>
  <c r="M23" i="13"/>
  <c r="AG23" i="13" s="1"/>
  <c r="K23" i="13"/>
  <c r="H23" i="13" s="1"/>
  <c r="I23" i="13"/>
  <c r="F23" i="13" s="1"/>
  <c r="G23" i="13"/>
  <c r="AH22" i="13"/>
  <c r="AC22" i="13"/>
  <c r="AC21" i="13" s="1"/>
  <c r="AH21" i="13" s="1"/>
  <c r="AA22" i="13"/>
  <c r="Y22" i="13"/>
  <c r="Y21" i="13" s="1"/>
  <c r="W22" i="13"/>
  <c r="U22" i="13"/>
  <c r="U21" i="13" s="1"/>
  <c r="S22" i="13"/>
  <c r="Q22" i="13"/>
  <c r="Q21" i="13" s="1"/>
  <c r="O22" i="13"/>
  <c r="M22" i="13"/>
  <c r="AG22" i="13" s="1"/>
  <c r="K22" i="13"/>
  <c r="H22" i="13" s="1"/>
  <c r="I22" i="13"/>
  <c r="F22" i="13" s="1"/>
  <c r="G22" i="13"/>
  <c r="AD21" i="13"/>
  <c r="AB21" i="13"/>
  <c r="AA21" i="13"/>
  <c r="Z21" i="13"/>
  <c r="X21" i="13"/>
  <c r="W21" i="13"/>
  <c r="V21" i="13"/>
  <c r="T21" i="13"/>
  <c r="S21" i="13"/>
  <c r="R21" i="13"/>
  <c r="P21" i="13"/>
  <c r="O21" i="13"/>
  <c r="N21" i="13"/>
  <c r="L21" i="13"/>
  <c r="K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F26" i="13" l="1"/>
  <c r="M70" i="13"/>
  <c r="AG70" i="13" s="1"/>
  <c r="AG26" i="13"/>
  <c r="H21" i="13"/>
  <c r="F70" i="13"/>
  <c r="G70" i="13"/>
  <c r="AH70" i="13"/>
  <c r="H29" i="13"/>
  <c r="H26" i="13" s="1"/>
  <c r="H70" i="13" s="1"/>
  <c r="H30" i="13"/>
  <c r="I21" i="13"/>
  <c r="F21" i="13" s="1"/>
  <c r="M21" i="13"/>
  <c r="AG21" i="13" s="1"/>
  <c r="G26" i="13"/>
  <c r="AG27" i="13"/>
  <c r="AH26" i="13"/>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<sst xmlns="http://schemas.openxmlformats.org/spreadsheetml/2006/main" count="3418" uniqueCount="609">
  <si>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</si>
  <si>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</si>
  <si>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</si>
  <si>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</si>
  <si>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</si>
  <si>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</si>
  <si>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</si>
  <si>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</si>
  <si>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</si>
  <si>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M_ХЭС-504-909</t>
  </si>
  <si>
    <t>наименование инвестиционного проекта</t>
  </si>
  <si>
    <t>Приобретение электронной очереди с интерактивным набором функций, для организации ЦОК г. Хабаровск, Ленина, 43а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</si>
  <si>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</si>
  <si>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</si>
  <si>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</si>
  <si>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</si>
  <si>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</si>
  <si>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</si>
  <si>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</si>
  <si>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</si>
  <si>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</si>
  <si>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</si>
  <si>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</si>
  <si>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</si>
  <si>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</si>
  <si>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</si>
  <si>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</si>
  <si>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</si>
  <si>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</si>
  <si>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</si>
  <si>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</si>
  <si>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</si>
  <si>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</si>
  <si>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</si>
  <si>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</si>
  <si>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</si>
  <si>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</si>
  <si>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</si>
  <si>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</si>
  <si>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</si>
  <si>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</si>
  <si>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</si>
  <si>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</si>
  <si>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</si>
  <si>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</si>
  <si>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</si>
  <si>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</si>
  <si>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</si>
  <si>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</si>
  <si>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</si>
  <si>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</si>
  <si>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</si>
  <si>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</si>
  <si>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</si>
  <si>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</si>
  <si>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</si>
  <si>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</si>
  <si>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</si>
  <si>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</si>
  <si>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</si>
  <si>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</si>
  <si>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</si>
  <si>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</si>
  <si>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</si>
  <si>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</si>
  <si>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</si>
  <si>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</si>
  <si>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</si>
  <si>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</si>
  <si>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</si>
  <si>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</si>
  <si>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</si>
  <si>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</si>
  <si>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</si>
  <si>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</si>
  <si>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</si>
  <si>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</si>
  <si>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</si>
  <si>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</si>
  <si>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</si>
  <si>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</si>
  <si>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Электронная очередь</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</si>
  <si>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</si>
  <si>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</si>
  <si>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2,55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</si>
  <si>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</si>
  <si>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</si>
  <si>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</si>
  <si>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</si>
  <si>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</si>
  <si>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</si>
  <si>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</si>
  <si>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</si>
  <si>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</si>
  <si>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</si>
  <si>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</si>
  <si>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</si>
  <si>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</si>
  <si>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</si>
  <si>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</si>
  <si>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</si>
  <si>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</si>
  <si>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</si>
  <si>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</si>
  <si>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</si>
  <si>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</si>
  <si>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</si>
  <si>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</si>
  <si>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</si>
  <si>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</si>
  <si>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</si>
  <si>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</si>
  <si>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</si>
  <si>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</si>
  <si>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</si>
  <si>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</si>
  <si>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</si>
  <si>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</si>
  <si>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</si>
  <si>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</si>
  <si>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</si>
  <si>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</si>
  <si>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</si>
  <si>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</si>
  <si>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</si>
  <si>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</si>
  <si>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</si>
  <si>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</si>
  <si>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</si>
  <si>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</si>
  <si>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</si>
  <si>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</si>
  <si>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</si>
  <si>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</si>
  <si>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</si>
  <si>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</si>
  <si>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</si>
  <si>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</si>
  <si>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</si>
  <si>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</si>
  <si>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</si>
  <si>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</si>
  <si>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</si>
  <si>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</si>
  <si>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</si>
  <si>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</si>
  <si>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</si>
  <si>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</si>
  <si>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</si>
  <si>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</si>
  <si>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</si>
  <si>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</si>
  <si>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</si>
  <si>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</si>
  <si>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</si>
  <si>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</si>
  <si>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</si>
  <si>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</si>
  <si>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</si>
  <si>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</si>
  <si>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</si>
  <si>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</si>
  <si>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</si>
  <si>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</si>
  <si>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</si>
  <si>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</si>
  <si>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</si>
  <si>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</si>
  <si>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</si>
  <si>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</si>
  <si>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</si>
  <si>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</si>
  <si>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</si>
  <si>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</si>
  <si>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</si>
  <si>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</si>
  <si>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</si>
  <si>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</si>
  <si>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</si>
  <si>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</si>
  <si>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</si>
  <si>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</si>
  <si>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</si>
  <si>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</si>
  <si>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</si>
  <si>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</si>
  <si>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</si>
  <si>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</si>
  <si>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</si>
  <si>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</si>
  <si>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</si>
  <si>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</si>
  <si>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</si>
  <si>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</si>
  <si>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</si>
  <si>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</si>
  <si>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</si>
  <si>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</si>
  <si>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</si>
  <si>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</si>
  <si>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</si>
  <si>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</si>
  <si>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</si>
  <si>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</si>
  <si>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</si>
  <si>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</si>
  <si>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</si>
  <si>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</si>
  <si>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</si>
  <si>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</si>
  <si>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</si>
  <si>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</si>
  <si>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</si>
  <si>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</si>
  <si>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</si>
  <si>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</si>
  <si>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</si>
  <si>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</si>
  <si>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</si>
  <si>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</si>
  <si>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</si>
  <si>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</si>
  <si>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</si>
  <si>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</si>
  <si>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</si>
  <si>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</si>
  <si>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</si>
  <si>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</si>
  <si>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</si>
  <si>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</si>
  <si>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</si>
  <si>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</si>
  <si>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</si>
  <si>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</si>
  <si>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</si>
  <si>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</si>
  <si>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</si>
  <si>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</si>
  <si>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</si>
  <si>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</si>
  <si>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</si>
  <si>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</si>
  <si>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</si>
  <si>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</si>
  <si>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</si>
  <si>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</si>
  <si>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</si>
  <si>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</si>
  <si>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</si>
  <si>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</si>
  <si>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</si>
  <si>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</si>
  <si>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</si>
  <si>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</si>
  <si>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</si>
  <si>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</si>
  <si>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</si>
  <si>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</si>
  <si>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</si>
  <si>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</si>
  <si>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</si>
  <si>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</si>
  <si>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</si>
  <si>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</si>
  <si>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</si>
  <si>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</si>
  <si>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</si>
  <si>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</si>
  <si>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</si>
  <si>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</si>
  <si>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</si>
  <si>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</si>
  <si>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</si>
  <si>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</si>
  <si>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</si>
  <si>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</si>
  <si>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</si>
  <si>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</si>
  <si>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</si>
  <si>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</si>
  <si>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</si>
  <si>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</si>
  <si>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</si>
  <si>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</si>
  <si>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</si>
  <si>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</si>
  <si>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</si>
  <si>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</si>
  <si>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</si>
  <si>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</si>
  <si>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</si>
  <si>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</si>
  <si>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</si>
  <si>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</si>
  <si>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</si>
  <si>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</si>
  <si>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</si>
  <si>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</si>
  <si>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</si>
  <si>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</si>
  <si>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</si>
  <si>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</si>
  <si>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</si>
  <si>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</si>
  <si>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</si>
  <si>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</si>
  <si>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</si>
  <si>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</si>
  <si>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</si>
  <si>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</si>
  <si>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</si>
  <si>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</si>
  <si>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</si>
  <si>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</si>
  <si>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</si>
  <si>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</si>
  <si>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</si>
  <si>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</si>
  <si>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</si>
  <si>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</si>
  <si>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</si>
  <si>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</si>
  <si>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</si>
  <si>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</si>
  <si>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</si>
  <si>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</si>
  <si>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</si>
  <si>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</si>
  <si>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</si>
  <si>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</si>
  <si>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</si>
  <si>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</si>
  <si>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</si>
  <si>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</si>
  <si>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</si>
  <si>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</si>
  <si>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</si>
  <si>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</si>
  <si>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</si>
  <si>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</si>
  <si>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</si>
  <si>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</si>
  <si>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</si>
  <si>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</si>
  <si>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</si>
  <si>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</si>
  <si>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</si>
  <si>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</si>
  <si>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</si>
  <si>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</si>
  <si>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</si>
  <si>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</si>
  <si>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</si>
  <si>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</si>
  <si>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</si>
  <si>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</si>
  <si>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</si>
  <si>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</si>
  <si>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</si>
  <si>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</si>
  <si>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</si>
  <si>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</si>
  <si>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</si>
  <si>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</si>
  <si>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</si>
  <si>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</si>
  <si>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</si>
  <si>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</si>
  <si>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</si>
  <si>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</si>
  <si>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</si>
  <si>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</si>
  <si>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</si>
  <si>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</si>
  <si>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</si>
  <si>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</si>
  <si>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</si>
  <si>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</si>
  <si>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</si>
  <si>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</si>
  <si>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</si>
  <si>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</si>
  <si>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</si>
  <si>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</si>
  <si>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</si>
  <si>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</si>
  <si>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</si>
  <si>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</si>
  <si>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</si>
  <si>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</si>
  <si>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</si>
  <si>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</si>
  <si>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</si>
  <si>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</si>
  <si>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</si>
  <si>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</si>
  <si>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</si>
  <si>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</si>
  <si>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</si>
  <si>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</si>
  <si>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</si>
  <si>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</si>
  <si>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</si>
  <si>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</si>
  <si>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</si>
  <si>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</si>
  <si>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</si>
  <si>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</si>
  <si>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</si>
  <si>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</si>
  <si>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</si>
  <si>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</si>
  <si>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</si>
  <si>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</si>
  <si>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</si>
  <si>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</si>
  <si>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</si>
  <si>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</si>
  <si>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</si>
  <si>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</si>
  <si>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</si>
  <si>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</si>
  <si>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</si>
  <si>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</si>
  <si>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</si>
  <si>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</si>
  <si>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</si>
  <si>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</si>
  <si>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</si>
  <si>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</si>
  <si>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</si>
  <si>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</si>
  <si>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</si>
  <si>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</si>
  <si>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</si>
  <si>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</si>
  <si>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</si>
  <si>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</si>
  <si>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</si>
  <si>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</si>
  <si>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</si>
  <si>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</si>
  <si>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</si>
  <si>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</si>
  <si>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</si>
  <si>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</si>
  <si>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</si>
  <si>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</si>
  <si>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</si>
  <si>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</si>
  <si>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</si>
  <si>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</si>
  <si>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</si>
  <si>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</si>
  <si>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</si>
  <si>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</si>
  <si>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</si>
  <si>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</si>
  <si>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</si>
  <si>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</si>
  <si>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</si>
  <si>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</si>
  <si>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</si>
  <si>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</si>
  <si>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</si>
  <si>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</si>
  <si>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</si>
  <si>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</si>
  <si>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</si>
  <si>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</si>
  <si>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</si>
  <si>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</si>
  <si>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</si>
  <si>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</si>
  <si>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</si>
  <si>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</si>
  <si>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</si>
  <si>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</si>
  <si>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</si>
  <si>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</si>
  <si>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</si>
  <si>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</si>
  <si>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</si>
  <si>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</si>
  <si>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</si>
  <si>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</si>
  <si>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</si>
  <si>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</si>
  <si>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</si>
  <si>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</si>
  <si>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</si>
  <si>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</si>
  <si>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</si>
  <si>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</si>
  <si>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</si>
  <si>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</si>
  <si>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</si>
  <si>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</si>
  <si>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</si>
  <si>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</si>
  <si>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</si>
  <si>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</si>
  <si>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</si>
  <si>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</si>
  <si>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</si>
  <si>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</si>
  <si>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</si>
  <si>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</si>
  <si>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</si>
  <si>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</si>
  <si>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</si>
  <si>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</si>
  <si>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</si>
  <si>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</si>
  <si>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</si>
  <si>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</si>
  <si>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</si>
  <si>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</si>
  <si>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</si>
  <si>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</si>
  <si>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</si>
  <si>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</si>
  <si>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</si>
  <si>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</si>
  <si>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</si>
  <si>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</si>
  <si>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</si>
  <si>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</si>
  <si>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</si>
  <si>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</si>
  <si>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</si>
  <si>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</si>
  <si>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</si>
  <si>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</si>
  <si>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</si>
  <si>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</si>
  <si>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</si>
  <si>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</si>
  <si>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</si>
  <si>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</si>
  <si>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</si>
  <si>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</si>
  <si>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</si>
  <si>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</si>
  <si>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</si>
  <si>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</si>
  <si>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</si>
  <si>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</si>
  <si>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</si>
  <si>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</si>
  <si>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</si>
  <si>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</si>
  <si>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</si>
  <si>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</si>
  <si>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</si>
  <si>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</si>
  <si>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</si>
  <si>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</si>
  <si>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</si>
  <si>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</si>
  <si>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</si>
  <si>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</si>
  <si>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</si>
  <si>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</si>
  <si>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</si>
  <si>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</si>
  <si>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</si>
  <si>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</si>
  <si>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</si>
  <si>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</si>
  <si>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</si>
  <si>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</si>
  <si>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</si>
  <si>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</si>
  <si>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</si>
  <si>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</si>
  <si>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</si>
  <si>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</si>
  <si>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</si>
  <si>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</si>
  <si>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</si>
  <si>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</si>
  <si>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</si>
  <si>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</si>
  <si>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</si>
  <si>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</si>
  <si>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</si>
  <si>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</si>
  <si>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</si>
  <si>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</si>
  <si>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</si>
  <si>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</si>
  <si>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</si>
  <si>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</si>
  <si>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</si>
  <si>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</si>
  <si>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</si>
  <si>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</si>
  <si>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</si>
  <si>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</si>
  <si>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</si>
  <si>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</si>
  <si>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</si>
  <si>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</si>
  <si>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</si>
  <si>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</si>
  <si>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</si>
  <si>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</si>
  <si>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электронной очереди с интерактивным набором функций, для организации ЦОК г. Хабаровск, Ленина, 43а - 1 ед.
АППАРАТНОЕ и ПРОГРАММНОЕ ОБЕСПЕЧЕНИЕ в составе:
1. ПАК Регистратор СУЭО АЛЬФА-М "МОНОЛИТ" (терминал, термопринтер, верхний монитор 22", нижний монитор 9"), включая ПО "СЕРВЕР", "АДМИНИСТРАТОР", "РЕГИСТРАТОР",11 лицензий ПО "ОПЕРАТОР" (включая РМО-тестирование) СУЭО, а также модуль подключения ЕСМ, ПО "Веб-сервис" и "Предварительная запись"  - 1 ед.
2. ПАК АСВД, включая терминал АСВД "Альфамат" со стойкой, ПО "ПРИЕМ ПОКАЗАНИЙ ПО"  - 1 ед.
3. Табло оператора светодиодное матричное (32 х 64), включая кронштейн.  - 11 ед.
4. Коммутационный блок СУЭО (16 портов)  - 1 ед.
5. Медиаблок СУЭО АЛЬФА-М (Включая ПО "ГЛАВНОЕ ТАБЛО")  - 3 ед.
6. Главное табло LED 43" включая кронштейн крепления  - 3 ед.
7. ПАК "СИСТЕМА ОЦЕНКИ КАЧЕСТВА" СУЭО АЛЬФА-М, включая пульт системы оценки качества (планшет СОК 10") и ПО "ОЦЕНКА КАЧЕСТВА", "РЕКЛАМНО-ИНФОРМАЦИОННЫЙ МОДУЛЬ"  - 11 ед.
8. Станция доступа СОК  - 1 ед.
9. Расходные материалы СУЭО АЛЬФА-М  - 32 ед.
10. Проведение предпроектного обследования  - 1 ед.
11. Установка и настройка ПО ПАК Регистатор СУЭО АЛЬФА-М  - 1 ед.
12. Установка и настройка ПАК СОК АЛЬФА-М  - 11 ед.
13. Установка и настройка Медиаблока  - 3 ед.
14. Монтаж и настройка табло оператора  - 11 ед.
15. Установка и настройка ПАК АСВД  - 1 ед.
16. Проведение пусконаладочных работ и тестирование  - 1 ед.
17. Проведение обучения административного персонала и пользователей Заказчика  - 1 ед.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</si>
</sst>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3">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xf numFmtId="0" fontId="6" fillId="27" borderId="1" xfId="1" applyFont="1" applyFill="1" applyBorder="1" applyAlignment="1" applyProtection="1">
      <alignment horizontal="left" vertical="top" wrapText="1"/>
      <protection locked="0"/>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A20" sqref="A20:F20"/>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2.9763861199999999</v>
      </c>
      <c r="D21" s="179">
        <f>SUM(D22:D25)</f>
        <v>2.5532913599999998</v>
      </c>
      <c r="E21" s="179">
        <f>SUM(E22:E25)</f>
        <v>0</v>
      </c>
      <c r="F21" s="180">
        <f t="shared" ref="F21:F30" si="0">I21+M21+Q21+U21+Y21</f>
        <v>2.9763861199999999</v>
      </c>
      <c r="G21" s="180">
        <f t="shared" ref="G21:G30" si="1">J21+N21+R21+V21+Z21</f>
        <v>2.9763861199999999</v>
      </c>
      <c r="H21" s="180">
        <f t="shared" ref="H21:AD21" si="2">SUM(H22:H25)</f>
        <v>2.5532913599999998</v>
      </c>
      <c r="I21" s="180">
        <f t="shared" si="2"/>
        <v>2.9763861199999999</v>
      </c>
      <c r="J21" s="180">
        <f t="shared" si="2"/>
        <v>2.9763861199999999</v>
      </c>
      <c r="K21" s="180">
        <f t="shared" si="2"/>
        <v>2.5532913599999998</v>
      </c>
      <c r="L21" s="179">
        <f t="shared" si="2"/>
        <v>2.5532913599999998</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2.9763861199999999</v>
      </c>
      <c r="D24" s="181">
        <v>2.5532913599999998</v>
      </c>
      <c r="E24" s="179">
        <v>0</v>
      </c>
      <c r="F24" s="179">
        <f t="shared" si="0"/>
        <v>2.9763861199999999</v>
      </c>
      <c r="G24" s="180">
        <f t="shared" si="1"/>
        <v>2.9763861199999999</v>
      </c>
      <c r="H24" s="180">
        <f>K24+AH24</f>
        <v>2.5532913599999998</v>
      </c>
      <c r="I24" s="179">
        <f>J24</f>
        <v>2.9763861199999999</v>
      </c>
      <c r="J24" s="181">
        <v>2.9763861199999999</v>
      </c>
      <c r="K24" s="179">
        <f>L24</f>
        <v>2.5532913599999998</v>
      </c>
      <c r="L24" s="181">
        <v>2.5532913599999998</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2.4803217700000002</v>
      </c>
      <c r="D26" s="179">
        <f>SUM(D27:D30)</f>
        <v>2.1277428</v>
      </c>
      <c r="E26" s="179">
        <f>SUM(E27:E30)</f>
        <v>0</v>
      </c>
      <c r="F26" s="179">
        <f t="shared" si="0"/>
        <v>2.4803217700000002</v>
      </c>
      <c r="G26" s="179">
        <f t="shared" si="1"/>
        <v>2.4803217700000002</v>
      </c>
      <c r="H26" s="179">
        <f t="shared" ref="H26:AD26" si="5">SUM(H27:H30)</f>
        <v>2.1277428</v>
      </c>
      <c r="I26" s="179">
        <f t="shared" si="5"/>
        <v>2.4803217700000002</v>
      </c>
      <c r="J26" s="179">
        <f t="shared" si="5"/>
        <v>2.4803217700000002</v>
      </c>
      <c r="K26" s="179">
        <f t="shared" si="5"/>
        <v>2.1277428</v>
      </c>
      <c r="L26" s="179">
        <f t="shared" si="5"/>
        <v>2.1277428</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2.4803217700000002</v>
      </c>
      <c r="D29" s="181">
        <v>2.1277428</v>
      </c>
      <c r="E29" s="179">
        <v>0</v>
      </c>
      <c r="F29" s="179">
        <f t="shared" si="0"/>
        <v>2.4803217700000002</v>
      </c>
      <c r="G29" s="179">
        <f t="shared" si="1"/>
        <v>2.4803217700000002</v>
      </c>
      <c r="H29" s="179">
        <f>K29+AH29</f>
        <v>2.1277428</v>
      </c>
      <c r="I29" s="179">
        <f>J29</f>
        <v>2.4803217700000002</v>
      </c>
      <c r="J29" s="181">
        <v>2.4803217700000002</v>
      </c>
      <c r="K29" s="179">
        <f>L29</f>
        <v>2.1277428</v>
      </c>
      <c r="L29" s="181">
        <v>2.1277428</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2.4803217700000002</v>
      </c>
      <c r="D70" s="179">
        <f>D26</f>
        <v>2.1277428</v>
      </c>
      <c r="E70" s="179">
        <f>E26</f>
        <v>0</v>
      </c>
      <c r="F70" s="179">
        <f t="shared" ref="F70:F80" si="6">I70+M70+Q70+U70+Y70</f>
        <v>2.4803217700000002</v>
      </c>
      <c r="G70" s="179">
        <f t="shared" ref="G70:G80" si="7">J70+N70+R70+V70+Z70</f>
        <v>2.4803217700000002</v>
      </c>
      <c r="H70" s="179">
        <f t="shared" ref="H70:AD70" si="8">H26</f>
        <v>2.1277428</v>
      </c>
      <c r="I70" s="179">
        <f t="shared" si="8"/>
        <v>2.4803217700000002</v>
      </c>
      <c r="J70" s="179">
        <f t="shared" si="8"/>
        <v>2.4803217700000002</v>
      </c>
      <c r="K70" s="179">
        <f t="shared" si="8"/>
        <v>2.1277428</v>
      </c>
      <c r="L70" s="179">
        <f t="shared" si="8"/>
        <v>2.1277428</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1</v>
      </c>
      <c r="D80" s="181">
        <v>1</v>
      </c>
      <c r="E80" s="179">
        <v>0</v>
      </c>
      <c r="F80" s="179">
        <f t="shared" si="6"/>
        <v>1</v>
      </c>
      <c r="G80" s="179">
        <f t="shared" si="7"/>
        <v>1</v>
      </c>
      <c r="H80" s="179">
        <f>K80+AH80</f>
        <v>1</v>
      </c>
      <c r="I80" s="179">
        <f>J80</f>
        <v>1</v>
      </c>
      <c r="J80" s="181">
        <v>1</v>
      </c>
      <c r="K80" s="179">
        <f>L80</f>
        <v>1</v>
      </c>
      <c r="L80" s="181">
        <v>1</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M_ХЭС-504-909</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M_ХЭС-504-909</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C21" sqref="C21"/>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M_ХЭС-504-909</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408.75" customHeight="1" x14ac:dyDescent="0.25">
      <c r="A23" s="61">
        <v>5</v>
      </c>
      <c r="B23" s="67" t="s">
        <v>82</v>
      </c>
      <c r="C23" s="282" t="s">
        <v>608</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85" t="s">
        <v>607</v>
      </c>
    </row>
    <row r="27" spans="1:18" ht="15.75" customHeight="1" x14ac:dyDescent="0.25">
      <c r="A27" s="61">
        <v>9</v>
      </c>
      <c r="B27" s="67" t="s">
        <v>87</v>
      </c>
      <c r="C27" s="177" t="s">
        <v>88</v>
      </c>
    </row>
    <row r="28" spans="1:18" ht="63" customHeight="1" x14ac:dyDescent="0.25">
      <c r="A28" s="61">
        <v>10</v>
      </c>
      <c r="B28" s="66" t="s">
        <v>89</v>
      </c>
      <c r="C28" s="177" t="s">
        <v>88</v>
      </c>
    </row>
    <row r="29" spans="1:18" ht="63" customHeight="1" x14ac:dyDescent="0.25">
      <c r="A29" s="61">
        <v>11</v>
      </c>
      <c r="B29" s="66" t="s">
        <v>90</v>
      </c>
      <c r="C29" s="177" t="s">
        <v>88</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M_ХЭС-504-909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электронной очереди с интерактивным набором функций, для организации ЦОК г. Хабаровск, Ленина, 43а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2023-02-20T04:47:33Z</dcterms:modified>
</cp:coreProperties>
</file>