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0" windowWidth="12555" windowHeight="12780" tabRatio="796"/>
  </bookViews>
  <sheets>
    <sheet name="10 Квартал финансирование" sheetId="88" r:id="rId1"/>
    <sheet name="11 Квартал финансирование ист" sheetId="165" r:id="rId2"/>
    <sheet name="12 Квартал освоение" sheetId="166" r:id="rId3"/>
    <sheet name="13 Квартал Принятие ОС" sheetId="170" r:id="rId4"/>
    <sheet name="14 Квартал постановка под напр" sheetId="81" r:id="rId5"/>
    <sheet name="15 Квартал ввод мощности" sheetId="167" r:id="rId6"/>
    <sheet name="16 Квартал вывод" sheetId="171" r:id="rId7"/>
    <sheet name="17 Квартал осн этапы " sheetId="174" r:id="rId8"/>
    <sheet name="18 Квартал целевые пок" sheetId="183" r:id="rId9"/>
    <sheet name="19 Квартал расширение" sheetId="184" r:id="rId10"/>
  </sheets>
  <definedNames>
    <definedName name="TABLE" localSheetId="9">'19 Квартал расширение'!#REF!</definedName>
    <definedName name="TABLE_2" localSheetId="9">'19 Квартал расширение'!#REF!</definedName>
    <definedName name="_xlnm.Print_Area" localSheetId="0">'10 Квартал финансирование'!$A$1:$X$56</definedName>
    <definedName name="_xlnm.Print_Area" localSheetId="1">'11 Квартал финансирование ист'!$A$1:$V$57</definedName>
    <definedName name="_xlnm.Print_Area" localSheetId="2">'12 Квартал освоение'!$A$1:$AI$58</definedName>
    <definedName name="_xlnm.Print_Area" localSheetId="3">'13 Квартал Принятие ОС'!$A$1:$CA$63</definedName>
    <definedName name="_xlnm.Print_Area" localSheetId="4">'14 Квартал постановка под напр'!$A$1:$BB$90</definedName>
    <definedName name="_xlnm.Print_Area" localSheetId="5">'15 Квартал ввод мощности'!$A$1:$BV$107</definedName>
    <definedName name="_xlnm.Print_Area" localSheetId="6">'16 Квартал вывод'!$A$1:$BC$65</definedName>
    <definedName name="_xlnm.Print_Area" localSheetId="7">'17 Квартал осн этапы '!$A$1:$W$57</definedName>
    <definedName name="_xlnm.Print_Area" localSheetId="8">'18 Квартал целевые пок'!$A$1:$U$62</definedName>
    <definedName name="_xlnm.Print_Area" localSheetId="9">'19 Квартал расширение'!$A$1:$M$59</definedName>
  </definedNames>
  <calcPr calcId="125725"/>
</workbook>
</file>

<file path=xl/calcChain.xml><?xml version="1.0" encoding="utf-8"?>
<calcChain xmlns="http://schemas.openxmlformats.org/spreadsheetml/2006/main">
  <c r="S21" i="174"/>
  <c r="S24"/>
  <c r="S26"/>
  <c r="S28"/>
  <c r="S29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I30"/>
  <c r="I19"/>
  <c r="O19"/>
  <c r="P19"/>
  <c r="Q19"/>
  <c r="R19"/>
  <c r="O21"/>
  <c r="P21"/>
  <c r="Q21"/>
  <c r="R21"/>
  <c r="O22"/>
  <c r="P22"/>
  <c r="Q22"/>
  <c r="R22"/>
  <c r="O24"/>
  <c r="P24"/>
  <c r="Q24"/>
  <c r="R24"/>
  <c r="O26"/>
  <c r="P26"/>
  <c r="Q26"/>
  <c r="R26"/>
  <c r="O28"/>
  <c r="P28"/>
  <c r="Q28"/>
  <c r="R28"/>
  <c r="O29"/>
  <c r="P29"/>
  <c r="Q29"/>
  <c r="R29"/>
  <c r="O30"/>
  <c r="P30"/>
  <c r="Q30"/>
  <c r="R30"/>
  <c r="O32"/>
  <c r="P32"/>
  <c r="Q32"/>
  <c r="R32"/>
  <c r="O34"/>
  <c r="P34"/>
  <c r="Q34"/>
  <c r="R34"/>
  <c r="O35"/>
  <c r="P35"/>
  <c r="Q35"/>
  <c r="R35"/>
  <c r="O36"/>
  <c r="P36"/>
  <c r="Q36"/>
  <c r="R36"/>
  <c r="O37"/>
  <c r="P37"/>
  <c r="Q37"/>
  <c r="R37"/>
  <c r="O38"/>
  <c r="P38"/>
  <c r="Q38"/>
  <c r="R38"/>
  <c r="O39"/>
  <c r="P39"/>
  <c r="Q39"/>
  <c r="R39"/>
  <c r="O40"/>
  <c r="P40"/>
  <c r="Q40"/>
  <c r="R40"/>
  <c r="O41"/>
  <c r="P41"/>
  <c r="Q41"/>
  <c r="R41"/>
  <c r="O42"/>
  <c r="P42"/>
  <c r="Q42"/>
  <c r="R42"/>
  <c r="O43"/>
  <c r="P43"/>
  <c r="Q43"/>
  <c r="R43"/>
  <c r="O44"/>
  <c r="P44"/>
  <c r="Q44"/>
  <c r="R44"/>
  <c r="O45"/>
  <c r="P45"/>
  <c r="Q45"/>
  <c r="R45"/>
  <c r="O46"/>
  <c r="P46"/>
  <c r="Q46"/>
  <c r="R46"/>
  <c r="O47"/>
  <c r="P47"/>
  <c r="Q47"/>
  <c r="R47"/>
  <c r="O48"/>
  <c r="P48"/>
  <c r="Q48"/>
  <c r="R48"/>
  <c r="O49"/>
  <c r="P49"/>
  <c r="Q49"/>
  <c r="R49"/>
  <c r="O50"/>
  <c r="P50"/>
  <c r="Q50"/>
  <c r="R50"/>
  <c r="O51"/>
  <c r="P51"/>
  <c r="Q51"/>
  <c r="R51"/>
  <c r="O52"/>
  <c r="P52"/>
  <c r="Q52"/>
  <c r="R52"/>
  <c r="O53"/>
  <c r="P53"/>
  <c r="Q53"/>
  <c r="R53"/>
  <c r="O54"/>
  <c r="P54"/>
  <c r="Q54"/>
  <c r="R54"/>
  <c r="O55"/>
  <c r="P55"/>
  <c r="Q55"/>
  <c r="R55"/>
  <c r="O56"/>
  <c r="P56"/>
  <c r="Q56"/>
  <c r="R56"/>
  <c r="N19"/>
  <c r="N21"/>
  <c r="N22"/>
  <c r="N24"/>
  <c r="N26"/>
  <c r="N28"/>
  <c r="N29"/>
  <c r="N30"/>
  <c r="N32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17"/>
  <c r="I21"/>
  <c r="I22"/>
  <c r="I24"/>
  <c r="I26"/>
  <c r="I28"/>
  <c r="I29"/>
  <c r="I32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17"/>
  <c r="K17"/>
  <c r="X32" i="166"/>
  <c r="X24" s="1"/>
  <c r="X21" s="1"/>
  <c r="X19" s="1"/>
  <c r="X34"/>
  <c r="N29" i="165"/>
  <c r="O29"/>
  <c r="P29"/>
  <c r="Q29"/>
  <c r="V29"/>
  <c r="M27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U22"/>
  <c r="U25"/>
  <c r="U27"/>
  <c r="R27" s="1"/>
  <c r="U28"/>
  <c r="U30"/>
  <c r="U31"/>
  <c r="R31" s="1"/>
  <c r="U32"/>
  <c r="U33"/>
  <c r="R33" s="1"/>
  <c r="U34"/>
  <c r="U35"/>
  <c r="R35" s="1"/>
  <c r="U36"/>
  <c r="R36" s="1"/>
  <c r="U37"/>
  <c r="R37" s="1"/>
  <c r="U38"/>
  <c r="R38" s="1"/>
  <c r="U39"/>
  <c r="R39" s="1"/>
  <c r="U40"/>
  <c r="R40" s="1"/>
  <c r="U41"/>
  <c r="R41" s="1"/>
  <c r="U42"/>
  <c r="R42" s="1"/>
  <c r="U43"/>
  <c r="R43" s="1"/>
  <c r="U44"/>
  <c r="R44" s="1"/>
  <c r="U45"/>
  <c r="R45" s="1"/>
  <c r="U46"/>
  <c r="R46" s="1"/>
  <c r="U47"/>
  <c r="R47" s="1"/>
  <c r="U48"/>
  <c r="R48" s="1"/>
  <c r="U49"/>
  <c r="U50"/>
  <c r="U51"/>
  <c r="U52"/>
  <c r="U53"/>
  <c r="U54"/>
  <c r="U55"/>
  <c r="U56"/>
  <c r="K22"/>
  <c r="K25"/>
  <c r="C27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S28"/>
  <c r="S26" s="1"/>
  <c r="T28"/>
  <c r="T26" s="1"/>
  <c r="S34"/>
  <c r="S32" s="1"/>
  <c r="S29" s="1"/>
  <c r="T34"/>
  <c r="T32" s="1"/>
  <c r="T29" s="1"/>
  <c r="D29"/>
  <c r="D28"/>
  <c r="D26" s="1"/>
  <c r="E29"/>
  <c r="E28"/>
  <c r="E26" s="1"/>
  <c r="E24" s="1"/>
  <c r="G29"/>
  <c r="G28"/>
  <c r="G26" s="1"/>
  <c r="U29" l="1"/>
  <c r="R32"/>
  <c r="R34"/>
  <c r="M29"/>
  <c r="C29"/>
  <c r="C26"/>
  <c r="G24"/>
  <c r="G23"/>
  <c r="C28"/>
  <c r="S24"/>
  <c r="S21" s="1"/>
  <c r="T24"/>
  <c r="T21" s="1"/>
  <c r="D23"/>
  <c r="D24"/>
  <c r="C24" s="1"/>
  <c r="E23"/>
  <c r="E21" l="1"/>
  <c r="E19" s="1"/>
  <c r="C23"/>
  <c r="D21"/>
  <c r="D19" s="1"/>
  <c r="G21"/>
  <c r="G19" s="1"/>
  <c r="C21" l="1"/>
  <c r="C19"/>
  <c r="AF20" i="166" l="1"/>
  <c r="AF23"/>
  <c r="AF25"/>
  <c r="AF26"/>
  <c r="AF27"/>
  <c r="AF28"/>
  <c r="AF29"/>
  <c r="AF30"/>
  <c r="AF31"/>
  <c r="AF33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L23"/>
  <c r="L25"/>
  <c r="L26"/>
  <c r="L27"/>
  <c r="L28"/>
  <c r="L29"/>
  <c r="L30"/>
  <c r="L31"/>
  <c r="L33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AD55"/>
  <c r="AD56"/>
  <c r="AD57"/>
  <c r="AD58"/>
  <c r="T34"/>
  <c r="AF34" s="1"/>
  <c r="E18" i="183"/>
  <c r="F18"/>
  <c r="G18"/>
  <c r="H18"/>
  <c r="I18"/>
  <c r="J18"/>
  <c r="K18"/>
  <c r="L18"/>
  <c r="M18"/>
  <c r="N18"/>
  <c r="O18"/>
  <c r="P18"/>
  <c r="Q18"/>
  <c r="R18"/>
  <c r="S18"/>
  <c r="T18"/>
  <c r="U18"/>
  <c r="D18"/>
  <c r="E20"/>
  <c r="F20"/>
  <c r="G20"/>
  <c r="H20"/>
  <c r="I20"/>
  <c r="J20"/>
  <c r="K20"/>
  <c r="L20"/>
  <c r="M20"/>
  <c r="N20"/>
  <c r="O20"/>
  <c r="P20"/>
  <c r="Q20"/>
  <c r="R20"/>
  <c r="S20"/>
  <c r="T20"/>
  <c r="U20"/>
  <c r="D20"/>
  <c r="E23"/>
  <c r="F23"/>
  <c r="G23"/>
  <c r="H23"/>
  <c r="I23"/>
  <c r="J23"/>
  <c r="K23"/>
  <c r="L23"/>
  <c r="M23"/>
  <c r="N23"/>
  <c r="O23"/>
  <c r="P23"/>
  <c r="Q23"/>
  <c r="R23"/>
  <c r="S23"/>
  <c r="T23"/>
  <c r="U23"/>
  <c r="D23"/>
  <c r="E25"/>
  <c r="F25"/>
  <c r="G25"/>
  <c r="H25"/>
  <c r="I25"/>
  <c r="J25"/>
  <c r="K25"/>
  <c r="L25"/>
  <c r="M25"/>
  <c r="N25"/>
  <c r="O25"/>
  <c r="P25"/>
  <c r="Q25"/>
  <c r="R25"/>
  <c r="S25"/>
  <c r="T25"/>
  <c r="U25"/>
  <c r="D25"/>
  <c r="E27"/>
  <c r="F27"/>
  <c r="G27"/>
  <c r="H27"/>
  <c r="I27"/>
  <c r="J27"/>
  <c r="K27"/>
  <c r="L27"/>
  <c r="M27"/>
  <c r="N27"/>
  <c r="O27"/>
  <c r="P27"/>
  <c r="Q27"/>
  <c r="R27"/>
  <c r="S27"/>
  <c r="T27"/>
  <c r="U27"/>
  <c r="D27"/>
  <c r="E31"/>
  <c r="F31"/>
  <c r="G31"/>
  <c r="H31"/>
  <c r="I31"/>
  <c r="J31"/>
  <c r="K31"/>
  <c r="L31"/>
  <c r="M31"/>
  <c r="N31"/>
  <c r="O31"/>
  <c r="P31"/>
  <c r="Q31"/>
  <c r="R31"/>
  <c r="S31"/>
  <c r="T31"/>
  <c r="U31"/>
  <c r="D31"/>
  <c r="E33"/>
  <c r="F33"/>
  <c r="G33"/>
  <c r="H33"/>
  <c r="I33"/>
  <c r="J33"/>
  <c r="K33"/>
  <c r="L33"/>
  <c r="M33"/>
  <c r="N33"/>
  <c r="O33"/>
  <c r="P33"/>
  <c r="Q33"/>
  <c r="R33"/>
  <c r="S33"/>
  <c r="T33"/>
  <c r="U33"/>
  <c r="D33"/>
  <c r="T32" i="166" l="1"/>
  <c r="L34"/>
  <c r="D28" i="170"/>
  <c r="D26" s="1"/>
  <c r="D34"/>
  <c r="D32" s="1"/>
  <c r="AM63"/>
  <c r="AL63"/>
  <c r="AK63"/>
  <c r="AJ63"/>
  <c r="AI63"/>
  <c r="AH63"/>
  <c r="AG63"/>
  <c r="AF32" i="166" l="1"/>
  <c r="L32"/>
  <c r="T24"/>
  <c r="D24" i="170"/>
  <c r="D19" s="1"/>
  <c r="AF24" i="166" l="1"/>
  <c r="L24"/>
  <c r="T21"/>
  <c r="V35" i="88"/>
  <c r="V36"/>
  <c r="V37"/>
  <c r="V38"/>
  <c r="V39"/>
  <c r="V40"/>
  <c r="V41"/>
  <c r="V42"/>
  <c r="V43"/>
  <c r="V44"/>
  <c r="V45"/>
  <c r="V46"/>
  <c r="V47"/>
  <c r="V34"/>
  <c r="V29"/>
  <c r="V30"/>
  <c r="V31"/>
  <c r="V32"/>
  <c r="V33"/>
  <c r="AF21" i="166" l="1"/>
  <c r="L21"/>
  <c r="T19"/>
  <c r="AG65" i="167"/>
  <c r="AH65"/>
  <c r="AI65"/>
  <c r="AJ65"/>
  <c r="AK65"/>
  <c r="AL65"/>
  <c r="AG66"/>
  <c r="AH66"/>
  <c r="AI66"/>
  <c r="AJ66"/>
  <c r="AK66"/>
  <c r="AL66"/>
  <c r="AG67"/>
  <c r="AH67"/>
  <c r="AI67"/>
  <c r="AJ67"/>
  <c r="AK67"/>
  <c r="AL67"/>
  <c r="AG68"/>
  <c r="AH68"/>
  <c r="AI68"/>
  <c r="AJ68"/>
  <c r="AK68"/>
  <c r="AL68"/>
  <c r="AG69"/>
  <c r="AH69"/>
  <c r="AI69"/>
  <c r="AJ69"/>
  <c r="AK69"/>
  <c r="AL69"/>
  <c r="AG70"/>
  <c r="AH70"/>
  <c r="AI70"/>
  <c r="AJ70"/>
  <c r="AK70"/>
  <c r="AL70"/>
  <c r="AG71"/>
  <c r="AH71"/>
  <c r="AI71"/>
  <c r="AJ71"/>
  <c r="AK71"/>
  <c r="AL71"/>
  <c r="AG72"/>
  <c r="AH72"/>
  <c r="AI72"/>
  <c r="AJ72"/>
  <c r="AK72"/>
  <c r="AL72"/>
  <c r="AG73"/>
  <c r="AH73"/>
  <c r="AI73"/>
  <c r="AJ73"/>
  <c r="AK73"/>
  <c r="AL73"/>
  <c r="AG74"/>
  <c r="AH74"/>
  <c r="AI74"/>
  <c r="AJ74"/>
  <c r="AK74"/>
  <c r="AL74"/>
  <c r="AG75"/>
  <c r="AH75"/>
  <c r="AI75"/>
  <c r="AJ75"/>
  <c r="AK75"/>
  <c r="AL75"/>
  <c r="AG76"/>
  <c r="AH76"/>
  <c r="AI76"/>
  <c r="AJ76"/>
  <c r="AK76"/>
  <c r="AL76"/>
  <c r="AG77"/>
  <c r="AH77"/>
  <c r="AI77"/>
  <c r="AJ77"/>
  <c r="AK77"/>
  <c r="AG78"/>
  <c r="AH78"/>
  <c r="AI78"/>
  <c r="AJ78"/>
  <c r="AK78"/>
  <c r="AG79"/>
  <c r="AH79"/>
  <c r="AI79"/>
  <c r="AJ79"/>
  <c r="AK79"/>
  <c r="AG80"/>
  <c r="AH80"/>
  <c r="AI80"/>
  <c r="AJ80"/>
  <c r="AK80"/>
  <c r="AG81"/>
  <c r="AH81"/>
  <c r="AI81"/>
  <c r="AJ81"/>
  <c r="AK81"/>
  <c r="AG82"/>
  <c r="AH82"/>
  <c r="AI82"/>
  <c r="AJ82"/>
  <c r="AK82"/>
  <c r="AG83"/>
  <c r="AH83"/>
  <c r="AI83"/>
  <c r="AJ83"/>
  <c r="AK83"/>
  <c r="AG84"/>
  <c r="AH84"/>
  <c r="AI84"/>
  <c r="AJ84"/>
  <c r="AK84"/>
  <c r="AG85"/>
  <c r="AH85"/>
  <c r="AI85"/>
  <c r="AJ85"/>
  <c r="AK85"/>
  <c r="AG86"/>
  <c r="AH86"/>
  <c r="AI86"/>
  <c r="AJ86"/>
  <c r="AK86"/>
  <c r="AL86"/>
  <c r="AH36" i="170"/>
  <c r="AI36"/>
  <c r="AJ36"/>
  <c r="AK36"/>
  <c r="AL36"/>
  <c r="AM36"/>
  <c r="AH37"/>
  <c r="AI37"/>
  <c r="AJ37"/>
  <c r="AK37"/>
  <c r="AL37"/>
  <c r="AM37"/>
  <c r="AH38"/>
  <c r="AI38"/>
  <c r="AJ38"/>
  <c r="AK38"/>
  <c r="AL38"/>
  <c r="AM38"/>
  <c r="AH39"/>
  <c r="AI39"/>
  <c r="AJ39"/>
  <c r="AK39"/>
  <c r="AL39"/>
  <c r="AM39"/>
  <c r="AH40"/>
  <c r="AI40"/>
  <c r="AJ40"/>
  <c r="AK40"/>
  <c r="AL40"/>
  <c r="AM40"/>
  <c r="AH41"/>
  <c r="AI41"/>
  <c r="AJ41"/>
  <c r="AK41"/>
  <c r="AL41"/>
  <c r="AM41"/>
  <c r="AH42"/>
  <c r="AI42"/>
  <c r="AJ42"/>
  <c r="AK42"/>
  <c r="AL42"/>
  <c r="AM42"/>
  <c r="AH43"/>
  <c r="AI43"/>
  <c r="AJ43"/>
  <c r="AK43"/>
  <c r="AL43"/>
  <c r="AM43"/>
  <c r="AH44"/>
  <c r="AI44"/>
  <c r="AJ44"/>
  <c r="AK44"/>
  <c r="AL44"/>
  <c r="AM44"/>
  <c r="AH45"/>
  <c r="AI45"/>
  <c r="AJ45"/>
  <c r="AK45"/>
  <c r="AL45"/>
  <c r="AM45"/>
  <c r="AH46"/>
  <c r="AI46"/>
  <c r="AJ46"/>
  <c r="AK46"/>
  <c r="AL46"/>
  <c r="AM46"/>
  <c r="AH47"/>
  <c r="AI47"/>
  <c r="AJ47"/>
  <c r="AK47"/>
  <c r="AL47"/>
  <c r="AM47"/>
  <c r="AH48"/>
  <c r="AI48"/>
  <c r="AJ48"/>
  <c r="AK48"/>
  <c r="AL48"/>
  <c r="AM48"/>
  <c r="AH49"/>
  <c r="AI49"/>
  <c r="AJ49"/>
  <c r="AK49"/>
  <c r="AL49"/>
  <c r="AM49"/>
  <c r="AH50"/>
  <c r="AI50"/>
  <c r="AJ50"/>
  <c r="AK50"/>
  <c r="AL50"/>
  <c r="AM50"/>
  <c r="AH51"/>
  <c r="AI51"/>
  <c r="AJ51"/>
  <c r="AK51"/>
  <c r="AL51"/>
  <c r="AM51"/>
  <c r="AH52"/>
  <c r="AI52"/>
  <c r="AJ52"/>
  <c r="AK52"/>
  <c r="AL52"/>
  <c r="AM52"/>
  <c r="AH53"/>
  <c r="AI53"/>
  <c r="AJ53"/>
  <c r="AK53"/>
  <c r="AL53"/>
  <c r="AM53"/>
  <c r="AH54"/>
  <c r="AI54"/>
  <c r="AJ54"/>
  <c r="AK54"/>
  <c r="AL54"/>
  <c r="AM54"/>
  <c r="AH55"/>
  <c r="AI55"/>
  <c r="AJ55"/>
  <c r="AK55"/>
  <c r="AL55"/>
  <c r="AM55"/>
  <c r="AH56"/>
  <c r="AI56"/>
  <c r="AJ56"/>
  <c r="AK56"/>
  <c r="AL56"/>
  <c r="AM56"/>
  <c r="AH57"/>
  <c r="AI57"/>
  <c r="AJ57"/>
  <c r="AK57"/>
  <c r="AL57"/>
  <c r="AM57"/>
  <c r="AH58"/>
  <c r="AI58"/>
  <c r="AJ58"/>
  <c r="AK58"/>
  <c r="AL58"/>
  <c r="AM58"/>
  <c r="AH59"/>
  <c r="AI59"/>
  <c r="AJ59"/>
  <c r="AK59"/>
  <c r="AL59"/>
  <c r="AM59"/>
  <c r="AF19" i="166" l="1"/>
  <c r="L19"/>
  <c r="J37"/>
  <c r="AD37" s="1"/>
  <c r="J38"/>
  <c r="AD38" s="1"/>
  <c r="J39"/>
  <c r="AD39" s="1"/>
  <c r="J40"/>
  <c r="AD40" s="1"/>
  <c r="J41"/>
  <c r="AD41" s="1"/>
  <c r="J42"/>
  <c r="AD42" s="1"/>
  <c r="J43"/>
  <c r="AD43" s="1"/>
  <c r="J44"/>
  <c r="AD44" s="1"/>
  <c r="J45"/>
  <c r="AD45" s="1"/>
  <c r="J46"/>
  <c r="AD46" s="1"/>
  <c r="J47"/>
  <c r="AD47" s="1"/>
  <c r="J48"/>
  <c r="AD48" s="1"/>
  <c r="J49"/>
  <c r="AD49" s="1"/>
  <c r="J50"/>
  <c r="AD50" s="1"/>
  <c r="J51"/>
  <c r="AD51" s="1"/>
  <c r="J52"/>
  <c r="AD52" s="1"/>
  <c r="J53"/>
  <c r="AD53" s="1"/>
  <c r="J54"/>
  <c r="AD54" s="1"/>
  <c r="J36"/>
  <c r="AD36" s="1"/>
  <c r="J31"/>
  <c r="J30"/>
  <c r="F34" l="1"/>
  <c r="F32" s="1"/>
  <c r="K30" i="88"/>
  <c r="L30"/>
  <c r="K31" i="165" s="1"/>
  <c r="K31" i="88"/>
  <c r="K32"/>
  <c r="L32"/>
  <c r="K33" i="165" s="1"/>
  <c r="H33" s="1"/>
  <c r="Y33" s="1"/>
  <c r="K33" i="88"/>
  <c r="K34"/>
  <c r="L34"/>
  <c r="K35" i="165" s="1"/>
  <c r="H35" s="1"/>
  <c r="Y35" s="1"/>
  <c r="K35" i="88"/>
  <c r="L35"/>
  <c r="K36" i="165" s="1"/>
  <c r="K36" i="88"/>
  <c r="L36"/>
  <c r="K37" i="165" s="1"/>
  <c r="K37" i="88"/>
  <c r="L37"/>
  <c r="K38" i="165" s="1"/>
  <c r="K38" i="88"/>
  <c r="L38"/>
  <c r="K39" i="165" s="1"/>
  <c r="K39" i="88"/>
  <c r="L39"/>
  <c r="K40" i="165" s="1"/>
  <c r="K40" i="88"/>
  <c r="L40"/>
  <c r="K41" i="165" s="1"/>
  <c r="K41" i="88"/>
  <c r="L41"/>
  <c r="K42" i="165" s="1"/>
  <c r="K42" i="88"/>
  <c r="L42"/>
  <c r="K43" i="165" s="1"/>
  <c r="K43" i="88"/>
  <c r="L43"/>
  <c r="K44" i="165" s="1"/>
  <c r="K44" i="88"/>
  <c r="L44"/>
  <c r="K45" i="165" s="1"/>
  <c r="K45" i="88"/>
  <c r="L45"/>
  <c r="K46" i="165" s="1"/>
  <c r="K46" i="88"/>
  <c r="L46"/>
  <c r="K47" i="165" s="1"/>
  <c r="K47" i="88"/>
  <c r="L47"/>
  <c r="K48" i="165" s="1"/>
  <c r="L29" i="88"/>
  <c r="K30" i="165" s="1"/>
  <c r="K29" i="88"/>
  <c r="L26"/>
  <c r="K27" i="165" s="1"/>
  <c r="H27" s="1"/>
  <c r="K26" i="88"/>
  <c r="H43" i="165" l="1"/>
  <c r="Y43" s="1"/>
  <c r="H42"/>
  <c r="Y42" s="1"/>
  <c r="H41"/>
  <c r="Y41" s="1"/>
  <c r="H40"/>
  <c r="Y40" s="1"/>
  <c r="H39"/>
  <c r="Y39" s="1"/>
  <c r="H38"/>
  <c r="Y38" s="1"/>
  <c r="H48"/>
  <c r="Y48" s="1"/>
  <c r="H46"/>
  <c r="Y46" s="1"/>
  <c r="H45"/>
  <c r="Y45" s="1"/>
  <c r="H37"/>
  <c r="Y37" s="1"/>
  <c r="R30"/>
  <c r="R29" s="1"/>
  <c r="H30"/>
  <c r="Y30" s="1"/>
  <c r="J27" i="88"/>
  <c r="J26"/>
  <c r="U26" s="1"/>
  <c r="J30"/>
  <c r="U30" s="1"/>
  <c r="J31"/>
  <c r="J32"/>
  <c r="U32" s="1"/>
  <c r="J33"/>
  <c r="J34"/>
  <c r="U34" s="1"/>
  <c r="J35"/>
  <c r="U35" s="1"/>
  <c r="J36"/>
  <c r="U36" s="1"/>
  <c r="J37"/>
  <c r="U37" s="1"/>
  <c r="J38"/>
  <c r="U38" s="1"/>
  <c r="J39"/>
  <c r="U39" s="1"/>
  <c r="J40"/>
  <c r="U40" s="1"/>
  <c r="J41"/>
  <c r="U41" s="1"/>
  <c r="J42"/>
  <c r="U42" s="1"/>
  <c r="J43"/>
  <c r="U43" s="1"/>
  <c r="J44"/>
  <c r="U44" s="1"/>
  <c r="J45"/>
  <c r="U45" s="1"/>
  <c r="J46"/>
  <c r="U46" s="1"/>
  <c r="J47"/>
  <c r="U47" s="1"/>
  <c r="J29"/>
  <c r="U29" s="1"/>
  <c r="U57" i="165"/>
  <c r="H28" i="88"/>
  <c r="V28"/>
  <c r="W28"/>
  <c r="H25"/>
  <c r="H23" s="1"/>
  <c r="I25"/>
  <c r="I23" s="1"/>
  <c r="S25"/>
  <c r="S23" s="1"/>
  <c r="V25"/>
  <c r="V23" s="1"/>
  <c r="W25"/>
  <c r="W23" s="1"/>
  <c r="G25"/>
  <c r="G23" s="1"/>
  <c r="G22"/>
  <c r="G20" s="1"/>
  <c r="G18" s="1"/>
  <c r="H36" i="165" l="1"/>
  <c r="Y36" s="1"/>
  <c r="W22" i="88"/>
  <c r="H22"/>
  <c r="H20" s="1"/>
  <c r="H18" s="1"/>
  <c r="H44" i="165"/>
  <c r="Y44" s="1"/>
  <c r="H47"/>
  <c r="Y47" s="1"/>
  <c r="V56" i="88"/>
  <c r="W20"/>
  <c r="W18" s="1"/>
  <c r="V22"/>
  <c r="V20" l="1"/>
  <c r="V18" s="1"/>
  <c r="F28" i="166"/>
  <c r="F26" s="1"/>
  <c r="J28" i="88" l="1"/>
  <c r="J25" l="1"/>
  <c r="J23" l="1"/>
  <c r="J22"/>
  <c r="J20" s="1"/>
  <c r="J18" s="1"/>
  <c r="AC34" i="171"/>
  <c r="AC32" s="1"/>
  <c r="AB34"/>
  <c r="AB32" s="1"/>
  <c r="AA34"/>
  <c r="AA32" s="1"/>
  <c r="Z34"/>
  <c r="Y34"/>
  <c r="Y32" s="1"/>
  <c r="Z32"/>
  <c r="AC28"/>
  <c r="AC26" s="1"/>
  <c r="AC24" s="1"/>
  <c r="AB28"/>
  <c r="AA28"/>
  <c r="AA26" s="1"/>
  <c r="Z28"/>
  <c r="Z26" s="1"/>
  <c r="Z24" s="1"/>
  <c r="Z21" s="1"/>
  <c r="Z19" s="1"/>
  <c r="Y28"/>
  <c r="Y26" s="1"/>
  <c r="Y24" s="1"/>
  <c r="AB26"/>
  <c r="I34"/>
  <c r="I32" s="1"/>
  <c r="H34"/>
  <c r="H32" s="1"/>
  <c r="G34"/>
  <c r="G32" s="1"/>
  <c r="F34"/>
  <c r="E34"/>
  <c r="E32" s="1"/>
  <c r="F32"/>
  <c r="I28"/>
  <c r="I26" s="1"/>
  <c r="H28"/>
  <c r="G28"/>
  <c r="G26" s="1"/>
  <c r="G24" s="1"/>
  <c r="G21" s="1"/>
  <c r="G19" s="1"/>
  <c r="F28"/>
  <c r="F26" s="1"/>
  <c r="F24" s="1"/>
  <c r="F21" s="1"/>
  <c r="F19" s="1"/>
  <c r="E28"/>
  <c r="E26" s="1"/>
  <c r="H26"/>
  <c r="AF31" i="167"/>
  <c r="AG31"/>
  <c r="AH31"/>
  <c r="AI31"/>
  <c r="AJ31"/>
  <c r="AK31"/>
  <c r="AL31"/>
  <c r="AF33"/>
  <c r="AG33"/>
  <c r="AH33"/>
  <c r="AI33"/>
  <c r="AJ33"/>
  <c r="AK33"/>
  <c r="AL33"/>
  <c r="AF35"/>
  <c r="AG35"/>
  <c r="AH35"/>
  <c r="AI35"/>
  <c r="AJ35"/>
  <c r="AK35"/>
  <c r="AL35"/>
  <c r="AF36"/>
  <c r="AG36"/>
  <c r="AK36"/>
  <c r="AL36"/>
  <c r="AF37"/>
  <c r="AG37"/>
  <c r="AK37"/>
  <c r="AL37"/>
  <c r="AF38"/>
  <c r="AG38"/>
  <c r="AK38"/>
  <c r="AL38"/>
  <c r="AF39"/>
  <c r="AG39"/>
  <c r="AK39"/>
  <c r="AL39"/>
  <c r="AF40"/>
  <c r="AG40"/>
  <c r="AK40"/>
  <c r="AL40"/>
  <c r="AF41"/>
  <c r="AG41"/>
  <c r="AK41"/>
  <c r="AL41"/>
  <c r="AF42"/>
  <c r="AG42"/>
  <c r="AK42"/>
  <c r="AL42"/>
  <c r="AF43"/>
  <c r="AG43"/>
  <c r="AK43"/>
  <c r="AL43"/>
  <c r="AF44"/>
  <c r="AG44"/>
  <c r="AK44"/>
  <c r="AL44"/>
  <c r="AF45"/>
  <c r="AG45"/>
  <c r="AK45"/>
  <c r="AL45"/>
  <c r="AF46"/>
  <c r="AG46"/>
  <c r="AK46"/>
  <c r="AL46"/>
  <c r="AF47"/>
  <c r="AG47"/>
  <c r="AK47"/>
  <c r="AL47"/>
  <c r="AF48"/>
  <c r="AG48"/>
  <c r="AK48"/>
  <c r="AL48"/>
  <c r="AF49"/>
  <c r="AG49"/>
  <c r="AK49"/>
  <c r="AL49"/>
  <c r="AF50"/>
  <c r="AG50"/>
  <c r="AK50"/>
  <c r="AL50"/>
  <c r="AF51"/>
  <c r="AG51"/>
  <c r="AK51"/>
  <c r="AL51"/>
  <c r="AF52"/>
  <c r="AG52"/>
  <c r="AK52"/>
  <c r="AL52"/>
  <c r="AF53"/>
  <c r="AG53"/>
  <c r="AK53"/>
  <c r="AL53"/>
  <c r="AF54"/>
  <c r="AG54"/>
  <c r="AK54"/>
  <c r="AL54"/>
  <c r="AF55"/>
  <c r="AG55"/>
  <c r="AK55"/>
  <c r="AL55"/>
  <c r="AF56"/>
  <c r="AG56"/>
  <c r="AK56"/>
  <c r="AL56"/>
  <c r="AF57"/>
  <c r="AG57"/>
  <c r="AK57"/>
  <c r="AL57"/>
  <c r="AF58"/>
  <c r="AG58"/>
  <c r="AK58"/>
  <c r="AL58"/>
  <c r="AF59"/>
  <c r="AG59"/>
  <c r="AK59"/>
  <c r="AL59"/>
  <c r="AF60"/>
  <c r="AG60"/>
  <c r="AH60"/>
  <c r="AI60"/>
  <c r="AJ60"/>
  <c r="AK60"/>
  <c r="AL60"/>
  <c r="AF61"/>
  <c r="AG61"/>
  <c r="AH61"/>
  <c r="AI61"/>
  <c r="AJ61"/>
  <c r="AK61"/>
  <c r="AL61"/>
  <c r="AF62"/>
  <c r="AG62"/>
  <c r="AH62"/>
  <c r="AI62"/>
  <c r="AJ62"/>
  <c r="AK62"/>
  <c r="AL62"/>
  <c r="AG64"/>
  <c r="AH64"/>
  <c r="AI64"/>
  <c r="AJ64"/>
  <c r="AK64"/>
  <c r="AL64"/>
  <c r="AL30"/>
  <c r="AK30"/>
  <c r="AJ30"/>
  <c r="AI30"/>
  <c r="AH30"/>
  <c r="AG30"/>
  <c r="AF30"/>
  <c r="AL23"/>
  <c r="AK23"/>
  <c r="AJ23"/>
  <c r="AI23"/>
  <c r="AH23"/>
  <c r="AG23"/>
  <c r="AF23"/>
  <c r="G34"/>
  <c r="AI34" s="1"/>
  <c r="Y21" i="171" l="1"/>
  <c r="Y19" s="1"/>
  <c r="AC21"/>
  <c r="AC19" s="1"/>
  <c r="AB24"/>
  <c r="AB21" s="1"/>
  <c r="AB19" s="1"/>
  <c r="AA24"/>
  <c r="AA21" s="1"/>
  <c r="AA19" s="1"/>
  <c r="E24"/>
  <c r="E21" s="1"/>
  <c r="E19" s="1"/>
  <c r="I24"/>
  <c r="I21" s="1"/>
  <c r="I19" s="1"/>
  <c r="H24"/>
  <c r="H21" s="1"/>
  <c r="H19" s="1"/>
  <c r="J63" i="167" l="1"/>
  <c r="AL63" s="1"/>
  <c r="I63"/>
  <c r="AK63" s="1"/>
  <c r="J34"/>
  <c r="AL34" s="1"/>
  <c r="I34"/>
  <c r="AK34" s="1"/>
  <c r="J28"/>
  <c r="AL28" s="1"/>
  <c r="I28"/>
  <c r="AK28" s="1"/>
  <c r="I26"/>
  <c r="F63"/>
  <c r="AH63" s="1"/>
  <c r="E63"/>
  <c r="AG63" s="1"/>
  <c r="D63"/>
  <c r="AF63" s="1"/>
  <c r="F34"/>
  <c r="E34"/>
  <c r="D34"/>
  <c r="AF34" s="1"/>
  <c r="F28"/>
  <c r="AH28" s="1"/>
  <c r="E28"/>
  <c r="AG28" s="1"/>
  <c r="D28"/>
  <c r="AB64" i="81"/>
  <c r="AA64"/>
  <c r="Z64"/>
  <c r="Y64"/>
  <c r="X64"/>
  <c r="AB35"/>
  <c r="AB33" s="1"/>
  <c r="AA35"/>
  <c r="Z35"/>
  <c r="Z33" s="1"/>
  <c r="Y35"/>
  <c r="Y33" s="1"/>
  <c r="X35"/>
  <c r="X33" s="1"/>
  <c r="AA33"/>
  <c r="AB29"/>
  <c r="AB27" s="1"/>
  <c r="AB25" s="1"/>
  <c r="AA29"/>
  <c r="AA27" s="1"/>
  <c r="AA25" s="1"/>
  <c r="AA22" s="1"/>
  <c r="AA20" s="1"/>
  <c r="Z29"/>
  <c r="Z27" s="1"/>
  <c r="Y29"/>
  <c r="Y27" s="1"/>
  <c r="X29"/>
  <c r="X27" s="1"/>
  <c r="X25" s="1"/>
  <c r="X22" s="1"/>
  <c r="X20" s="1"/>
  <c r="H64"/>
  <c r="G64"/>
  <c r="F64"/>
  <c r="E64"/>
  <c r="D64"/>
  <c r="H35"/>
  <c r="H33" s="1"/>
  <c r="G35"/>
  <c r="G33" s="1"/>
  <c r="F35"/>
  <c r="F33" s="1"/>
  <c r="E35"/>
  <c r="E33" s="1"/>
  <c r="D35"/>
  <c r="D33" s="1"/>
  <c r="H29"/>
  <c r="G29"/>
  <c r="G27" s="1"/>
  <c r="G25" s="1"/>
  <c r="G22" s="1"/>
  <c r="G20" s="1"/>
  <c r="F29"/>
  <c r="F27" s="1"/>
  <c r="E29"/>
  <c r="E27" s="1"/>
  <c r="D29"/>
  <c r="D27" s="1"/>
  <c r="H27"/>
  <c r="H25" s="1"/>
  <c r="H22" s="1"/>
  <c r="H20" s="1"/>
  <c r="AG37" i="170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H60"/>
  <c r="AI60"/>
  <c r="AJ60"/>
  <c r="AK60"/>
  <c r="AL60"/>
  <c r="AM60"/>
  <c r="AG61"/>
  <c r="AH61"/>
  <c r="AI61"/>
  <c r="AJ61"/>
  <c r="AK61"/>
  <c r="AL61"/>
  <c r="AM61"/>
  <c r="AG62"/>
  <c r="AH62"/>
  <c r="AI62"/>
  <c r="AJ62"/>
  <c r="AK62"/>
  <c r="AL62"/>
  <c r="AM62"/>
  <c r="AG36"/>
  <c r="AG31"/>
  <c r="AG30"/>
  <c r="AM23"/>
  <c r="AL23"/>
  <c r="AK23"/>
  <c r="AJ23"/>
  <c r="AI23"/>
  <c r="AH23"/>
  <c r="AG23"/>
  <c r="I32" i="167" l="1"/>
  <c r="AK32" s="1"/>
  <c r="D25" i="81"/>
  <c r="D22" s="1"/>
  <c r="D20" s="1"/>
  <c r="AB22"/>
  <c r="AB20" s="1"/>
  <c r="Z25"/>
  <c r="Z22" s="1"/>
  <c r="Z20" s="1"/>
  <c r="F26" i="167"/>
  <c r="AH26" s="1"/>
  <c r="D32"/>
  <c r="AF32" s="1"/>
  <c r="J26"/>
  <c r="J32"/>
  <c r="AL32" s="1"/>
  <c r="F32"/>
  <c r="AH32" s="1"/>
  <c r="AH34"/>
  <c r="I24"/>
  <c r="AK26"/>
  <c r="E26"/>
  <c r="AG26" s="1"/>
  <c r="E32"/>
  <c r="AG34"/>
  <c r="Y25" i="81"/>
  <c r="Y22" s="1"/>
  <c r="Y20" s="1"/>
  <c r="D26" i="167"/>
  <c r="AF28"/>
  <c r="F25" i="81"/>
  <c r="F22" s="1"/>
  <c r="F20" s="1"/>
  <c r="E25"/>
  <c r="E22" s="1"/>
  <c r="E20" s="1"/>
  <c r="D24" i="167" l="1"/>
  <c r="AF26"/>
  <c r="F24"/>
  <c r="E24"/>
  <c r="AG32"/>
  <c r="I21"/>
  <c r="AK24"/>
  <c r="J24"/>
  <c r="AL26"/>
  <c r="H26" i="174"/>
  <c r="H24" s="1"/>
  <c r="G26"/>
  <c r="G24" s="1"/>
  <c r="F26"/>
  <c r="F24" s="1"/>
  <c r="E26"/>
  <c r="E24" s="1"/>
  <c r="D32"/>
  <c r="D30" s="1"/>
  <c r="D26"/>
  <c r="D24" s="1"/>
  <c r="AH43" i="166"/>
  <c r="AH37"/>
  <c r="AD31"/>
  <c r="AD30"/>
  <c r="AD23"/>
  <c r="Z34"/>
  <c r="Z32" s="1"/>
  <c r="Z28"/>
  <c r="Z26" s="1"/>
  <c r="J34"/>
  <c r="J28"/>
  <c r="J26" s="1"/>
  <c r="AD26" s="1"/>
  <c r="H28"/>
  <c r="F24"/>
  <c r="F21" s="1"/>
  <c r="F19" s="1"/>
  <c r="J32" l="1"/>
  <c r="AD32" s="1"/>
  <c r="AD34"/>
  <c r="AD24"/>
  <c r="AD21" s="1"/>
  <c r="AD19" s="1"/>
  <c r="Z24"/>
  <c r="Z21" s="1"/>
  <c r="Z19" s="1"/>
  <c r="F21" i="167"/>
  <c r="AH24"/>
  <c r="J21"/>
  <c r="AL24"/>
  <c r="E21"/>
  <c r="AG24"/>
  <c r="D21"/>
  <c r="AF24"/>
  <c r="AD28" i="166"/>
  <c r="D22" i="174"/>
  <c r="D19" s="1"/>
  <c r="H34" i="166"/>
  <c r="H32" s="1"/>
  <c r="I19" i="167"/>
  <c r="AK19" s="1"/>
  <c r="AK21"/>
  <c r="J24" i="166"/>
  <c r="E19" i="167" l="1"/>
  <c r="AG19" s="1"/>
  <c r="AG21"/>
  <c r="F19"/>
  <c r="AH19" s="1"/>
  <c r="AH21"/>
  <c r="D19"/>
  <c r="AF19" s="1"/>
  <c r="AF21"/>
  <c r="J19"/>
  <c r="AL19" s="1"/>
  <c r="AL21"/>
  <c r="J21" i="166"/>
  <c r="J19" l="1"/>
  <c r="BB34" i="171" l="1"/>
  <c r="BB32" s="1"/>
  <c r="BA34"/>
  <c r="AZ34"/>
  <c r="AY34"/>
  <c r="AY32" s="1"/>
  <c r="AX34"/>
  <c r="AX32" s="1"/>
  <c r="BA32"/>
  <c r="AZ32"/>
  <c r="BB28"/>
  <c r="BA28"/>
  <c r="BA26" s="1"/>
  <c r="AZ28"/>
  <c r="AZ26" s="1"/>
  <c r="AZ24" s="1"/>
  <c r="AZ21" s="1"/>
  <c r="AZ19" s="1"/>
  <c r="AY28"/>
  <c r="AX28"/>
  <c r="AX26" s="1"/>
  <c r="BB26"/>
  <c r="BB24" s="1"/>
  <c r="AY26"/>
  <c r="AW34"/>
  <c r="AW32" s="1"/>
  <c r="AV34"/>
  <c r="AV32" s="1"/>
  <c r="AU34"/>
  <c r="AU32" s="1"/>
  <c r="AT34"/>
  <c r="AS34"/>
  <c r="AS32" s="1"/>
  <c r="AT32"/>
  <c r="AW28"/>
  <c r="AW26" s="1"/>
  <c r="AV28"/>
  <c r="AU28"/>
  <c r="AU26" s="1"/>
  <c r="AU24" s="1"/>
  <c r="AU21" s="1"/>
  <c r="AU19" s="1"/>
  <c r="AT28"/>
  <c r="AT26" s="1"/>
  <c r="AT24" s="1"/>
  <c r="AT21" s="1"/>
  <c r="AT19" s="1"/>
  <c r="AS28"/>
  <c r="AS26" s="1"/>
  <c r="AV26"/>
  <c r="AR34"/>
  <c r="AR32" s="1"/>
  <c r="AQ34"/>
  <c r="AQ32" s="1"/>
  <c r="AP34"/>
  <c r="AP32" s="1"/>
  <c r="AO34"/>
  <c r="AO32" s="1"/>
  <c r="AN34"/>
  <c r="AN32" s="1"/>
  <c r="AR28"/>
  <c r="AR26" s="1"/>
  <c r="AQ28"/>
  <c r="AP28"/>
  <c r="AP26" s="1"/>
  <c r="AP24" s="1"/>
  <c r="AP21" s="1"/>
  <c r="AP19" s="1"/>
  <c r="AO28"/>
  <c r="AO26" s="1"/>
  <c r="AN28"/>
  <c r="AN26" s="1"/>
  <c r="AQ26"/>
  <c r="AM34"/>
  <c r="AM32" s="1"/>
  <c r="AL34"/>
  <c r="AL32" s="1"/>
  <c r="AK34"/>
  <c r="AK32" s="1"/>
  <c r="AJ34"/>
  <c r="AJ32" s="1"/>
  <c r="AI34"/>
  <c r="AI32" s="1"/>
  <c r="AM28"/>
  <c r="AM26" s="1"/>
  <c r="AL28"/>
  <c r="AK28"/>
  <c r="AK26" s="1"/>
  <c r="AJ28"/>
  <c r="AJ26" s="1"/>
  <c r="AI28"/>
  <c r="AI26" s="1"/>
  <c r="AL26"/>
  <c r="AL24" s="1"/>
  <c r="AH34"/>
  <c r="AH32" s="1"/>
  <c r="AG34"/>
  <c r="AF34"/>
  <c r="AE34"/>
  <c r="AE32" s="1"/>
  <c r="AD34"/>
  <c r="AD32" s="1"/>
  <c r="AG32"/>
  <c r="AF32"/>
  <c r="AH28"/>
  <c r="AH26" s="1"/>
  <c r="AH24" s="1"/>
  <c r="AG28"/>
  <c r="AG26" s="1"/>
  <c r="AF28"/>
  <c r="AF26" s="1"/>
  <c r="AE28"/>
  <c r="AD28"/>
  <c r="AD26" s="1"/>
  <c r="AE26"/>
  <c r="X34"/>
  <c r="X32" s="1"/>
  <c r="W34"/>
  <c r="W32" s="1"/>
  <c r="V34"/>
  <c r="V32" s="1"/>
  <c r="U34"/>
  <c r="U32" s="1"/>
  <c r="T34"/>
  <c r="T32" s="1"/>
  <c r="X28"/>
  <c r="X26" s="1"/>
  <c r="W28"/>
  <c r="V28"/>
  <c r="V26" s="1"/>
  <c r="U28"/>
  <c r="U26" s="1"/>
  <c r="T28"/>
  <c r="T26" s="1"/>
  <c r="W26"/>
  <c r="S34"/>
  <c r="S32" s="1"/>
  <c r="R34"/>
  <c r="Q34"/>
  <c r="Q32" s="1"/>
  <c r="P34"/>
  <c r="P32" s="1"/>
  <c r="O34"/>
  <c r="O32" s="1"/>
  <c r="R32"/>
  <c r="S28"/>
  <c r="S26" s="1"/>
  <c r="R28"/>
  <c r="R26" s="1"/>
  <c r="Q28"/>
  <c r="Q26" s="1"/>
  <c r="P28"/>
  <c r="P26" s="1"/>
  <c r="O28"/>
  <c r="O26" s="1"/>
  <c r="N34"/>
  <c r="N32" s="1"/>
  <c r="M34"/>
  <c r="M32" s="1"/>
  <c r="L34"/>
  <c r="L32" s="1"/>
  <c r="K34"/>
  <c r="K32" s="1"/>
  <c r="J34"/>
  <c r="J32" s="1"/>
  <c r="N28"/>
  <c r="M28"/>
  <c r="M26" s="1"/>
  <c r="M24" s="1"/>
  <c r="L28"/>
  <c r="L26" s="1"/>
  <c r="K28"/>
  <c r="K26" s="1"/>
  <c r="J28"/>
  <c r="J26" s="1"/>
  <c r="N26"/>
  <c r="BU63" i="167"/>
  <c r="BT63"/>
  <c r="BS63"/>
  <c r="BR63"/>
  <c r="BQ63"/>
  <c r="BP63"/>
  <c r="BO63"/>
  <c r="BU34"/>
  <c r="BU32" s="1"/>
  <c r="BT34"/>
  <c r="BT32" s="1"/>
  <c r="BS34"/>
  <c r="BS32" s="1"/>
  <c r="BR34"/>
  <c r="BR32" s="1"/>
  <c r="BQ34"/>
  <c r="BQ32" s="1"/>
  <c r="BP34"/>
  <c r="BP32" s="1"/>
  <c r="BO34"/>
  <c r="BO32" s="1"/>
  <c r="BU28"/>
  <c r="BT28"/>
  <c r="BS28"/>
  <c r="BS26" s="1"/>
  <c r="BR28"/>
  <c r="BR26" s="1"/>
  <c r="BQ28"/>
  <c r="BQ26" s="1"/>
  <c r="BP28"/>
  <c r="BP26" s="1"/>
  <c r="BO28"/>
  <c r="BO26" s="1"/>
  <c r="BU26"/>
  <c r="BU24" s="1"/>
  <c r="BU21" s="1"/>
  <c r="BU19" s="1"/>
  <c r="BT26"/>
  <c r="BN63"/>
  <c r="BM63"/>
  <c r="BL63"/>
  <c r="BK63"/>
  <c r="BJ63"/>
  <c r="BI63"/>
  <c r="BH63"/>
  <c r="BN34"/>
  <c r="BN32" s="1"/>
  <c r="BM34"/>
  <c r="BM32" s="1"/>
  <c r="BL34"/>
  <c r="BL32" s="1"/>
  <c r="BK34"/>
  <c r="BJ34"/>
  <c r="BJ32" s="1"/>
  <c r="BI34"/>
  <c r="BI32" s="1"/>
  <c r="BH34"/>
  <c r="BH32" s="1"/>
  <c r="BK32"/>
  <c r="BN28"/>
  <c r="BN26" s="1"/>
  <c r="BM28"/>
  <c r="BM26" s="1"/>
  <c r="BL28"/>
  <c r="BL26" s="1"/>
  <c r="BK28"/>
  <c r="BJ28"/>
  <c r="BJ26" s="1"/>
  <c r="BI28"/>
  <c r="BI26" s="1"/>
  <c r="BH28"/>
  <c r="BH26" s="1"/>
  <c r="BK26"/>
  <c r="BG63"/>
  <c r="BF63"/>
  <c r="BE63"/>
  <c r="BD63"/>
  <c r="BC63"/>
  <c r="BB63"/>
  <c r="BA63"/>
  <c r="BG34"/>
  <c r="BF34"/>
  <c r="BE34"/>
  <c r="BE32" s="1"/>
  <c r="BD34"/>
  <c r="BD32" s="1"/>
  <c r="BC34"/>
  <c r="BB34"/>
  <c r="BA34"/>
  <c r="BA32" s="1"/>
  <c r="BG32"/>
  <c r="BF32"/>
  <c r="BC32"/>
  <c r="BB32"/>
  <c r="BG28"/>
  <c r="BG26" s="1"/>
  <c r="BF28"/>
  <c r="BE28"/>
  <c r="BE26" s="1"/>
  <c r="BD28"/>
  <c r="BD26" s="1"/>
  <c r="BC28"/>
  <c r="BC26" s="1"/>
  <c r="BB28"/>
  <c r="BA28"/>
  <c r="BF26"/>
  <c r="BF24" s="1"/>
  <c r="BF21" s="1"/>
  <c r="BF19" s="1"/>
  <c r="BB26"/>
  <c r="BB24" s="1"/>
  <c r="BB21" s="1"/>
  <c r="BB19" s="1"/>
  <c r="BA26"/>
  <c r="AZ63"/>
  <c r="AY63"/>
  <c r="AX63"/>
  <c r="AW63"/>
  <c r="AV63"/>
  <c r="AU63"/>
  <c r="AT63"/>
  <c r="AZ34"/>
  <c r="AY34"/>
  <c r="AX34"/>
  <c r="AX32" s="1"/>
  <c r="AW34"/>
  <c r="AW32" s="1"/>
  <c r="AV34"/>
  <c r="AV32" s="1"/>
  <c r="AU34"/>
  <c r="AT34"/>
  <c r="AT32" s="1"/>
  <c r="AZ32"/>
  <c r="AY32"/>
  <c r="AU32"/>
  <c r="AZ28"/>
  <c r="AZ26" s="1"/>
  <c r="AY28"/>
  <c r="AX28"/>
  <c r="AW28"/>
  <c r="AW26" s="1"/>
  <c r="AV28"/>
  <c r="AV26" s="1"/>
  <c r="AU28"/>
  <c r="AT28"/>
  <c r="AY26"/>
  <c r="AY24" s="1"/>
  <c r="AY21" s="1"/>
  <c r="AY19" s="1"/>
  <c r="AX26"/>
  <c r="AU26"/>
  <c r="AT26"/>
  <c r="AS63"/>
  <c r="AR63"/>
  <c r="AQ63"/>
  <c r="AP63"/>
  <c r="AO63"/>
  <c r="AN63"/>
  <c r="AM63"/>
  <c r="AS34"/>
  <c r="AS32" s="1"/>
  <c r="AR34"/>
  <c r="AR32" s="1"/>
  <c r="AQ34"/>
  <c r="AP34"/>
  <c r="AP32" s="1"/>
  <c r="AO34"/>
  <c r="AO32" s="1"/>
  <c r="AN34"/>
  <c r="AN32" s="1"/>
  <c r="AM34"/>
  <c r="AQ32"/>
  <c r="AM32"/>
  <c r="AS28"/>
  <c r="AS26" s="1"/>
  <c r="AR28"/>
  <c r="AQ28"/>
  <c r="AP28"/>
  <c r="AP26" s="1"/>
  <c r="AO28"/>
  <c r="AO26" s="1"/>
  <c r="AN28"/>
  <c r="AN26" s="1"/>
  <c r="AM28"/>
  <c r="AR26"/>
  <c r="AQ26"/>
  <c r="AM26"/>
  <c r="AE63"/>
  <c r="AD63"/>
  <c r="AC63"/>
  <c r="AB63"/>
  <c r="AA63"/>
  <c r="Z63"/>
  <c r="Y63"/>
  <c r="AE34"/>
  <c r="AE32" s="1"/>
  <c r="AD34"/>
  <c r="AC34"/>
  <c r="AC32" s="1"/>
  <c r="AB34"/>
  <c r="AA34"/>
  <c r="AA32" s="1"/>
  <c r="Z34"/>
  <c r="Z32" s="1"/>
  <c r="Y34"/>
  <c r="Y32" s="1"/>
  <c r="AD32"/>
  <c r="AB32"/>
  <c r="AE28"/>
  <c r="AE26" s="1"/>
  <c r="AD28"/>
  <c r="AD26" s="1"/>
  <c r="AD24" s="1"/>
  <c r="AD21" s="1"/>
  <c r="AD19" s="1"/>
  <c r="AC28"/>
  <c r="AB28"/>
  <c r="AB26" s="1"/>
  <c r="AA28"/>
  <c r="AA26" s="1"/>
  <c r="Z28"/>
  <c r="Z26" s="1"/>
  <c r="Z24" s="1"/>
  <c r="Z21" s="1"/>
  <c r="Z19" s="1"/>
  <c r="Y28"/>
  <c r="Y26" s="1"/>
  <c r="AC26"/>
  <c r="X63"/>
  <c r="W63"/>
  <c r="V63"/>
  <c r="U63"/>
  <c r="T63"/>
  <c r="S63"/>
  <c r="R63"/>
  <c r="X34"/>
  <c r="X32" s="1"/>
  <c r="W34"/>
  <c r="W32" s="1"/>
  <c r="V34"/>
  <c r="V32" s="1"/>
  <c r="U34"/>
  <c r="U32" s="1"/>
  <c r="T34"/>
  <c r="S34"/>
  <c r="S32" s="1"/>
  <c r="R34"/>
  <c r="R32" s="1"/>
  <c r="T32"/>
  <c r="X28"/>
  <c r="X26" s="1"/>
  <c r="W28"/>
  <c r="W26" s="1"/>
  <c r="V28"/>
  <c r="V26" s="1"/>
  <c r="U28"/>
  <c r="T28"/>
  <c r="T26" s="1"/>
  <c r="S28"/>
  <c r="S26" s="1"/>
  <c r="R28"/>
  <c r="R26" s="1"/>
  <c r="U26"/>
  <c r="Q63"/>
  <c r="P63"/>
  <c r="O63"/>
  <c r="N63"/>
  <c r="M63"/>
  <c r="L63"/>
  <c r="K63"/>
  <c r="Q34"/>
  <c r="Q32" s="1"/>
  <c r="P34"/>
  <c r="O34"/>
  <c r="O32" s="1"/>
  <c r="N34"/>
  <c r="N32" s="1"/>
  <c r="M34"/>
  <c r="M32" s="1"/>
  <c r="L34"/>
  <c r="L32" s="1"/>
  <c r="K34"/>
  <c r="K32" s="1"/>
  <c r="P32"/>
  <c r="Q28"/>
  <c r="Q26" s="1"/>
  <c r="P28"/>
  <c r="O28"/>
  <c r="O26" s="1"/>
  <c r="N28"/>
  <c r="N26" s="1"/>
  <c r="M28"/>
  <c r="M26" s="1"/>
  <c r="L28"/>
  <c r="K28"/>
  <c r="K26" s="1"/>
  <c r="P26"/>
  <c r="L26"/>
  <c r="H63"/>
  <c r="AJ63" s="1"/>
  <c r="G63"/>
  <c r="AI63" s="1"/>
  <c r="H34"/>
  <c r="G32"/>
  <c r="H28"/>
  <c r="AJ28" s="1"/>
  <c r="G28"/>
  <c r="AI28" s="1"/>
  <c r="BZ34" i="170"/>
  <c r="BZ32" s="1"/>
  <c r="BZ28"/>
  <c r="BZ26" s="1"/>
  <c r="BY34"/>
  <c r="BY32" s="1"/>
  <c r="BY28"/>
  <c r="BY26" s="1"/>
  <c r="BX34"/>
  <c r="BX32" s="1"/>
  <c r="BX28"/>
  <c r="BX26" s="1"/>
  <c r="BW34"/>
  <c r="BW32" s="1"/>
  <c r="BW28"/>
  <c r="BW26" s="1"/>
  <c r="BV34"/>
  <c r="BV32" s="1"/>
  <c r="BU34"/>
  <c r="BU32" s="1"/>
  <c r="BT34"/>
  <c r="BT32" s="1"/>
  <c r="BS34"/>
  <c r="BR34"/>
  <c r="BQ34"/>
  <c r="BQ32" s="1"/>
  <c r="BP34"/>
  <c r="BP32" s="1"/>
  <c r="BS32"/>
  <c r="BR32"/>
  <c r="BV28"/>
  <c r="BV26" s="1"/>
  <c r="BU28"/>
  <c r="BT28"/>
  <c r="BS28"/>
  <c r="BS26" s="1"/>
  <c r="BR28"/>
  <c r="BR26" s="1"/>
  <c r="BQ28"/>
  <c r="BP28"/>
  <c r="BU26"/>
  <c r="BU24" s="1"/>
  <c r="BU21" s="1"/>
  <c r="BU19" s="1"/>
  <c r="BT26"/>
  <c r="BQ26"/>
  <c r="BP26"/>
  <c r="BO34"/>
  <c r="BO32" s="1"/>
  <c r="BN34"/>
  <c r="BN32" s="1"/>
  <c r="BM34"/>
  <c r="BM32" s="1"/>
  <c r="BL34"/>
  <c r="BK34"/>
  <c r="BJ34"/>
  <c r="BJ32" s="1"/>
  <c r="BI34"/>
  <c r="BI32" s="1"/>
  <c r="BL32"/>
  <c r="BK32"/>
  <c r="BO28"/>
  <c r="BO26" s="1"/>
  <c r="BN28"/>
  <c r="BN26" s="1"/>
  <c r="BM28"/>
  <c r="BM26" s="1"/>
  <c r="BL28"/>
  <c r="BL26" s="1"/>
  <c r="BK28"/>
  <c r="BK26" s="1"/>
  <c r="BJ28"/>
  <c r="BI28"/>
  <c r="BJ26"/>
  <c r="BI26"/>
  <c r="BH34"/>
  <c r="BH32" s="1"/>
  <c r="BG34"/>
  <c r="BF34"/>
  <c r="BF32" s="1"/>
  <c r="BE34"/>
  <c r="BE32" s="1"/>
  <c r="BD34"/>
  <c r="BD32" s="1"/>
  <c r="BC34"/>
  <c r="BB34"/>
  <c r="BB32" s="1"/>
  <c r="BG32"/>
  <c r="BC32"/>
  <c r="BH28"/>
  <c r="BH26" s="1"/>
  <c r="BG28"/>
  <c r="BG26" s="1"/>
  <c r="BF28"/>
  <c r="BF26" s="1"/>
  <c r="BE28"/>
  <c r="BE26" s="1"/>
  <c r="BD28"/>
  <c r="BD26" s="1"/>
  <c r="BC28"/>
  <c r="BC26" s="1"/>
  <c r="BB28"/>
  <c r="BB26"/>
  <c r="BA34"/>
  <c r="BA32" s="1"/>
  <c r="AZ34"/>
  <c r="AZ32" s="1"/>
  <c r="AY34"/>
  <c r="AY32" s="1"/>
  <c r="AX34"/>
  <c r="AW34"/>
  <c r="AW32" s="1"/>
  <c r="AV34"/>
  <c r="AV32" s="1"/>
  <c r="AU34"/>
  <c r="AU32" s="1"/>
  <c r="AX32"/>
  <c r="BA28"/>
  <c r="BA26" s="1"/>
  <c r="AZ28"/>
  <c r="AY28"/>
  <c r="AX28"/>
  <c r="AX26" s="1"/>
  <c r="AW28"/>
  <c r="AW26" s="1"/>
  <c r="AV28"/>
  <c r="AU28"/>
  <c r="AZ26"/>
  <c r="AY26"/>
  <c r="AV26"/>
  <c r="AU26"/>
  <c r="AT34"/>
  <c r="AT32" s="1"/>
  <c r="AS34"/>
  <c r="AS32" s="1"/>
  <c r="AR34"/>
  <c r="AR32" s="1"/>
  <c r="AQ34"/>
  <c r="AP34"/>
  <c r="AP32" s="1"/>
  <c r="AO34"/>
  <c r="AO32" s="1"/>
  <c r="AN34"/>
  <c r="AN32" s="1"/>
  <c r="AQ32"/>
  <c r="AT28"/>
  <c r="AT26" s="1"/>
  <c r="AS28"/>
  <c r="AS26" s="1"/>
  <c r="AR28"/>
  <c r="AR26" s="1"/>
  <c r="AQ28"/>
  <c r="AP28"/>
  <c r="AP26" s="1"/>
  <c r="AO28"/>
  <c r="AO26" s="1"/>
  <c r="AN28"/>
  <c r="AN26" s="1"/>
  <c r="AQ26"/>
  <c r="AF34"/>
  <c r="AF32" s="1"/>
  <c r="AE34"/>
  <c r="AE32" s="1"/>
  <c r="AD34"/>
  <c r="AD32" s="1"/>
  <c r="AC34"/>
  <c r="AC32" s="1"/>
  <c r="AB34"/>
  <c r="AB32" s="1"/>
  <c r="AA34"/>
  <c r="AA32" s="1"/>
  <c r="Z34"/>
  <c r="Z32" s="1"/>
  <c r="AF28"/>
  <c r="AF26" s="1"/>
  <c r="AE28"/>
  <c r="AE26" s="1"/>
  <c r="AD28"/>
  <c r="AD26" s="1"/>
  <c r="AC28"/>
  <c r="AC26" s="1"/>
  <c r="AB28"/>
  <c r="AB26" s="1"/>
  <c r="AA28"/>
  <c r="Z28"/>
  <c r="Z26" s="1"/>
  <c r="AA26"/>
  <c r="Y34"/>
  <c r="Y32" s="1"/>
  <c r="X34"/>
  <c r="X32" s="1"/>
  <c r="W34"/>
  <c r="W32" s="1"/>
  <c r="V34"/>
  <c r="V32" s="1"/>
  <c r="U34"/>
  <c r="U32" s="1"/>
  <c r="T34"/>
  <c r="T32" s="1"/>
  <c r="S34"/>
  <c r="S32" s="1"/>
  <c r="Y28"/>
  <c r="Y26" s="1"/>
  <c r="X28"/>
  <c r="W28"/>
  <c r="W26" s="1"/>
  <c r="V28"/>
  <c r="V26" s="1"/>
  <c r="U28"/>
  <c r="U26" s="1"/>
  <c r="T28"/>
  <c r="T26" s="1"/>
  <c r="S28"/>
  <c r="S26" s="1"/>
  <c r="X26"/>
  <c r="R34"/>
  <c r="Q34"/>
  <c r="Q32" s="1"/>
  <c r="P34"/>
  <c r="P32" s="1"/>
  <c r="O34"/>
  <c r="O32" s="1"/>
  <c r="N34"/>
  <c r="N32" s="1"/>
  <c r="M34"/>
  <c r="M32" s="1"/>
  <c r="L34"/>
  <c r="L32" s="1"/>
  <c r="R32"/>
  <c r="R28"/>
  <c r="R26" s="1"/>
  <c r="Q28"/>
  <c r="Q26" s="1"/>
  <c r="Q24" s="1"/>
  <c r="Q21" s="1"/>
  <c r="Q19" s="1"/>
  <c r="P28"/>
  <c r="P26" s="1"/>
  <c r="O28"/>
  <c r="N28"/>
  <c r="N26" s="1"/>
  <c r="M28"/>
  <c r="M26" s="1"/>
  <c r="M24" s="1"/>
  <c r="M21" s="1"/>
  <c r="M19" s="1"/>
  <c r="L28"/>
  <c r="L26" s="1"/>
  <c r="O26"/>
  <c r="K34"/>
  <c r="AM34" s="1"/>
  <c r="J34"/>
  <c r="AL34" s="1"/>
  <c r="I34"/>
  <c r="AK34" s="1"/>
  <c r="H34"/>
  <c r="G34"/>
  <c r="AI34" s="1"/>
  <c r="F34"/>
  <c r="E34"/>
  <c r="AG34" s="1"/>
  <c r="K28"/>
  <c r="AM28" s="1"/>
  <c r="J28"/>
  <c r="I28"/>
  <c r="AK28" s="1"/>
  <c r="H28"/>
  <c r="AJ28" s="1"/>
  <c r="G28"/>
  <c r="F28"/>
  <c r="E28"/>
  <c r="AG28" s="1"/>
  <c r="H26"/>
  <c r="AJ26" s="1"/>
  <c r="E26"/>
  <c r="T17" i="174"/>
  <c r="W32"/>
  <c r="W22" s="1"/>
  <c r="V32"/>
  <c r="V22" s="1"/>
  <c r="V17" s="1"/>
  <c r="U32"/>
  <c r="J17"/>
  <c r="M32"/>
  <c r="M22" s="1"/>
  <c r="L32"/>
  <c r="L22" s="1"/>
  <c r="K32"/>
  <c r="K22" s="1"/>
  <c r="D17"/>
  <c r="H32"/>
  <c r="H22" s="1"/>
  <c r="G32"/>
  <c r="F32"/>
  <c r="F30" s="1"/>
  <c r="E32"/>
  <c r="U22" l="1"/>
  <c r="U30"/>
  <c r="S30" s="1"/>
  <c r="S32"/>
  <c r="BG24" i="170"/>
  <c r="BG21" s="1"/>
  <c r="BG19" s="1"/>
  <c r="BR24"/>
  <c r="BR21" s="1"/>
  <c r="BR19" s="1"/>
  <c r="W24" i="171"/>
  <c r="G26" i="167"/>
  <c r="AI26" s="1"/>
  <c r="AE24" i="171"/>
  <c r="AE21" s="1"/>
  <c r="AE19" s="1"/>
  <c r="AG24"/>
  <c r="AG21" s="1"/>
  <c r="AG19" s="1"/>
  <c r="P24" i="167"/>
  <c r="AH21" i="171"/>
  <c r="AH19" s="1"/>
  <c r="BB21"/>
  <c r="BB19" s="1"/>
  <c r="M21"/>
  <c r="M19" s="1"/>
  <c r="W21"/>
  <c r="W19" s="1"/>
  <c r="AL21"/>
  <c r="AL19" s="1"/>
  <c r="V24"/>
  <c r="V21" s="1"/>
  <c r="V19" s="1"/>
  <c r="BA24"/>
  <c r="BA21" s="1"/>
  <c r="BA19" s="1"/>
  <c r="L24"/>
  <c r="L21" s="1"/>
  <c r="L19" s="1"/>
  <c r="AJ24"/>
  <c r="AJ21" s="1"/>
  <c r="AJ19" s="1"/>
  <c r="P24"/>
  <c r="P21" s="1"/>
  <c r="P19" s="1"/>
  <c r="X24"/>
  <c r="X21" s="1"/>
  <c r="X19" s="1"/>
  <c r="AF24"/>
  <c r="AF21" s="1"/>
  <c r="AF19" s="1"/>
  <c r="AM24"/>
  <c r="AM21" s="1"/>
  <c r="AM19" s="1"/>
  <c r="P21" i="167"/>
  <c r="P19" s="1"/>
  <c r="G32" i="170"/>
  <c r="AI32" s="1"/>
  <c r="BS24"/>
  <c r="BS21" s="1"/>
  <c r="BS19" s="1"/>
  <c r="BA24"/>
  <c r="BA21" s="1"/>
  <c r="BA19" s="1"/>
  <c r="BH24"/>
  <c r="BH21" s="1"/>
  <c r="BH19" s="1"/>
  <c r="K32"/>
  <c r="E30" i="174"/>
  <c r="G30"/>
  <c r="AE24" i="170"/>
  <c r="AE21" s="1"/>
  <c r="AE19" s="1"/>
  <c r="X24"/>
  <c r="X21" s="1"/>
  <c r="X19" s="1"/>
  <c r="AZ24"/>
  <c r="AZ21" s="1"/>
  <c r="AZ19" s="1"/>
  <c r="BD24"/>
  <c r="BD21" s="1"/>
  <c r="BD19" s="1"/>
  <c r="BO24"/>
  <c r="BO21" s="1"/>
  <c r="BO19" s="1"/>
  <c r="K26"/>
  <c r="AM26" s="1"/>
  <c r="AB24"/>
  <c r="AB21" s="1"/>
  <c r="AB19" s="1"/>
  <c r="AF24"/>
  <c r="AF21" s="1"/>
  <c r="AF19" s="1"/>
  <c r="AV24"/>
  <c r="AV21" s="1"/>
  <c r="AV19" s="1"/>
  <c r="S24" i="167"/>
  <c r="S21" s="1"/>
  <c r="S19" s="1"/>
  <c r="W24"/>
  <c r="W21" s="1"/>
  <c r="W19" s="1"/>
  <c r="AW24"/>
  <c r="AW21" s="1"/>
  <c r="AW19" s="1"/>
  <c r="BD24"/>
  <c r="BD21" s="1"/>
  <c r="BD19" s="1"/>
  <c r="BN24" i="170"/>
  <c r="BN21" s="1"/>
  <c r="BN19" s="1"/>
  <c r="AO24" i="167"/>
  <c r="AO21" s="1"/>
  <c r="AO19" s="1"/>
  <c r="AS24"/>
  <c r="AS21" s="1"/>
  <c r="AS19" s="1"/>
  <c r="BI24"/>
  <c r="BI21" s="1"/>
  <c r="BI19" s="1"/>
  <c r="BM24"/>
  <c r="BM21" s="1"/>
  <c r="BM19" s="1"/>
  <c r="G26" i="170"/>
  <c r="AI26" s="1"/>
  <c r="AI28"/>
  <c r="H32" i="167"/>
  <c r="AJ32" s="1"/>
  <c r="AJ34"/>
  <c r="I26" i="170"/>
  <c r="J32"/>
  <c r="AL32" s="1"/>
  <c r="AA24"/>
  <c r="AA21" s="1"/>
  <c r="AA19" s="1"/>
  <c r="Z24"/>
  <c r="Z21" s="1"/>
  <c r="Z19" s="1"/>
  <c r="AD24"/>
  <c r="AD21" s="1"/>
  <c r="AD19" s="1"/>
  <c r="AQ24"/>
  <c r="AQ21" s="1"/>
  <c r="AQ19" s="1"/>
  <c r="AW24"/>
  <c r="AW21" s="1"/>
  <c r="AW19" s="1"/>
  <c r="BC24"/>
  <c r="BC21" s="1"/>
  <c r="BC19" s="1"/>
  <c r="BL24"/>
  <c r="BL21" s="1"/>
  <c r="BL19" s="1"/>
  <c r="BQ24"/>
  <c r="BQ21" s="1"/>
  <c r="BQ19" s="1"/>
  <c r="H26" i="167"/>
  <c r="AJ26" s="1"/>
  <c r="L24"/>
  <c r="L21" s="1"/>
  <c r="L19" s="1"/>
  <c r="T24"/>
  <c r="T21" s="1"/>
  <c r="T19" s="1"/>
  <c r="X24"/>
  <c r="X21" s="1"/>
  <c r="X19" s="1"/>
  <c r="AP24"/>
  <c r="AP21" s="1"/>
  <c r="AP19" s="1"/>
  <c r="AM24"/>
  <c r="AM21" s="1"/>
  <c r="AM19" s="1"/>
  <c r="AU24"/>
  <c r="AU21" s="1"/>
  <c r="AU19" s="1"/>
  <c r="AT24"/>
  <c r="AT21" s="1"/>
  <c r="AT19" s="1"/>
  <c r="AX24"/>
  <c r="AX21" s="1"/>
  <c r="AX19" s="1"/>
  <c r="BJ24"/>
  <c r="BJ21" s="1"/>
  <c r="BJ19" s="1"/>
  <c r="BN24"/>
  <c r="BN21" s="1"/>
  <c r="BN19" s="1"/>
  <c r="BO24"/>
  <c r="BO21" s="1"/>
  <c r="BO19" s="1"/>
  <c r="BS24"/>
  <c r="BS21" s="1"/>
  <c r="BS19" s="1"/>
  <c r="K24" i="171"/>
  <c r="K21" s="1"/>
  <c r="K19" s="1"/>
  <c r="R24"/>
  <c r="R21" s="1"/>
  <c r="R19" s="1"/>
  <c r="U24"/>
  <c r="U21" s="1"/>
  <c r="U19" s="1"/>
  <c r="AK24"/>
  <c r="AK21" s="1"/>
  <c r="AK19" s="1"/>
  <c r="AY24"/>
  <c r="AY21" s="1"/>
  <c r="AY19" s="1"/>
  <c r="F26" i="170"/>
  <c r="AH26" s="1"/>
  <c r="AH28"/>
  <c r="J26"/>
  <c r="AL28"/>
  <c r="F32"/>
  <c r="AH32" s="1"/>
  <c r="AH34"/>
  <c r="G24" i="167"/>
  <c r="AI32"/>
  <c r="I32" i="170"/>
  <c r="AK32" s="1"/>
  <c r="N24"/>
  <c r="N21" s="1"/>
  <c r="N19" s="1"/>
  <c r="R24"/>
  <c r="R21" s="1"/>
  <c r="R19" s="1"/>
  <c r="S24"/>
  <c r="S21" s="1"/>
  <c r="S19" s="1"/>
  <c r="W24"/>
  <c r="W21" s="1"/>
  <c r="W19" s="1"/>
  <c r="AO24"/>
  <c r="AO21" s="1"/>
  <c r="AO19" s="1"/>
  <c r="AN24"/>
  <c r="AN21" s="1"/>
  <c r="AN19" s="1"/>
  <c r="AR24"/>
  <c r="AR21" s="1"/>
  <c r="AR19" s="1"/>
  <c r="BB24"/>
  <c r="BB21" s="1"/>
  <c r="BB19" s="1"/>
  <c r="BF24"/>
  <c r="BF21" s="1"/>
  <c r="BF19" s="1"/>
  <c r="BK24"/>
  <c r="BK21" s="1"/>
  <c r="BK19" s="1"/>
  <c r="K24" i="167"/>
  <c r="K21" s="1"/>
  <c r="K19" s="1"/>
  <c r="O24"/>
  <c r="O21" s="1"/>
  <c r="O19" s="1"/>
  <c r="U24"/>
  <c r="U21" s="1"/>
  <c r="U19" s="1"/>
  <c r="AA24"/>
  <c r="AA21" s="1"/>
  <c r="AA19" s="1"/>
  <c r="AE24"/>
  <c r="AE21" s="1"/>
  <c r="AE19" s="1"/>
  <c r="AQ24"/>
  <c r="AQ21" s="1"/>
  <c r="AQ19" s="1"/>
  <c r="BA24"/>
  <c r="BA21" s="1"/>
  <c r="BA19" s="1"/>
  <c r="BE24"/>
  <c r="BE21" s="1"/>
  <c r="BE19" s="1"/>
  <c r="BK24"/>
  <c r="BK21" s="1"/>
  <c r="BK19" s="1"/>
  <c r="BR24"/>
  <c r="BR21" s="1"/>
  <c r="BR19" s="1"/>
  <c r="BP24"/>
  <c r="BP21" s="1"/>
  <c r="BP19" s="1"/>
  <c r="BT24"/>
  <c r="BT21" s="1"/>
  <c r="BT19" s="1"/>
  <c r="H19" i="174"/>
  <c r="H17"/>
  <c r="AG26" i="170"/>
  <c r="O24"/>
  <c r="O21" s="1"/>
  <c r="O19" s="1"/>
  <c r="V24"/>
  <c r="V21" s="1"/>
  <c r="V19" s="1"/>
  <c r="T24"/>
  <c r="T21" s="1"/>
  <c r="T19" s="1"/>
  <c r="AS24"/>
  <c r="AS21" s="1"/>
  <c r="AS19" s="1"/>
  <c r="AX24"/>
  <c r="AX21" s="1"/>
  <c r="AX19" s="1"/>
  <c r="BE24"/>
  <c r="BE21" s="1"/>
  <c r="BE19" s="1"/>
  <c r="BJ24"/>
  <c r="BJ21" s="1"/>
  <c r="BJ19" s="1"/>
  <c r="N24" i="167"/>
  <c r="N21" s="1"/>
  <c r="N19" s="1"/>
  <c r="R24"/>
  <c r="R21" s="1"/>
  <c r="R19" s="1"/>
  <c r="V24"/>
  <c r="V21" s="1"/>
  <c r="V19" s="1"/>
  <c r="AB24"/>
  <c r="AB21" s="1"/>
  <c r="AB19" s="1"/>
  <c r="AN24"/>
  <c r="AN21" s="1"/>
  <c r="AN19" s="1"/>
  <c r="AR24"/>
  <c r="AR21" s="1"/>
  <c r="AR19" s="1"/>
  <c r="AV24"/>
  <c r="AV21" s="1"/>
  <c r="AV19" s="1"/>
  <c r="AZ24"/>
  <c r="AZ21" s="1"/>
  <c r="AZ19" s="1"/>
  <c r="BH24"/>
  <c r="BH21" s="1"/>
  <c r="BH19" s="1"/>
  <c r="BL24"/>
  <c r="BL21" s="1"/>
  <c r="BL19" s="1"/>
  <c r="J24" i="171"/>
  <c r="J21" s="1"/>
  <c r="J19" s="1"/>
  <c r="N24"/>
  <c r="N21" s="1"/>
  <c r="N19" s="1"/>
  <c r="T24"/>
  <c r="T21" s="1"/>
  <c r="T19" s="1"/>
  <c r="H32" i="170"/>
  <c r="AJ34"/>
  <c r="E32"/>
  <c r="AG32" s="1"/>
  <c r="L24"/>
  <c r="L21" s="1"/>
  <c r="L19" s="1"/>
  <c r="P24"/>
  <c r="P21" s="1"/>
  <c r="P19" s="1"/>
  <c r="AC24"/>
  <c r="AC21" s="1"/>
  <c r="AC19" s="1"/>
  <c r="AP24"/>
  <c r="AP21" s="1"/>
  <c r="AP19" s="1"/>
  <c r="AT24"/>
  <c r="AT21" s="1"/>
  <c r="AT19" s="1"/>
  <c r="AU24"/>
  <c r="AU21" s="1"/>
  <c r="AU19" s="1"/>
  <c r="AY24"/>
  <c r="AY21" s="1"/>
  <c r="AY19" s="1"/>
  <c r="BI24"/>
  <c r="BI21" s="1"/>
  <c r="BI19" s="1"/>
  <c r="BM24"/>
  <c r="BM21" s="1"/>
  <c r="BM19" s="1"/>
  <c r="BV24"/>
  <c r="BV21" s="1"/>
  <c r="BV19" s="1"/>
  <c r="BP24"/>
  <c r="BP21" s="1"/>
  <c r="BP19" s="1"/>
  <c r="BT24"/>
  <c r="BT21" s="1"/>
  <c r="BT19" s="1"/>
  <c r="M24" i="167"/>
  <c r="M21" s="1"/>
  <c r="M19" s="1"/>
  <c r="Q24"/>
  <c r="Q21" s="1"/>
  <c r="Q19" s="1"/>
  <c r="Y24"/>
  <c r="Y21" s="1"/>
  <c r="Y19" s="1"/>
  <c r="AC24"/>
  <c r="AC21" s="1"/>
  <c r="AC19" s="1"/>
  <c r="BC24"/>
  <c r="BC21" s="1"/>
  <c r="BC19" s="1"/>
  <c r="BG24"/>
  <c r="BG21" s="1"/>
  <c r="BG19" s="1"/>
  <c r="O24" i="171"/>
  <c r="O21" s="1"/>
  <c r="O19" s="1"/>
  <c r="S24"/>
  <c r="S21" s="1"/>
  <c r="S19" s="1"/>
  <c r="AI24"/>
  <c r="AI21" s="1"/>
  <c r="AI19" s="1"/>
  <c r="AO24"/>
  <c r="AO21" s="1"/>
  <c r="AO19" s="1"/>
  <c r="H24" i="167"/>
  <c r="L17" i="174"/>
  <c r="F22"/>
  <c r="F19" s="1"/>
  <c r="F17" s="1"/>
  <c r="H30"/>
  <c r="E22"/>
  <c r="E19" s="1"/>
  <c r="AX24" i="171"/>
  <c r="AX21" s="1"/>
  <c r="AX19" s="1"/>
  <c r="AW24"/>
  <c r="AW21" s="1"/>
  <c r="AW19" s="1"/>
  <c r="AV24"/>
  <c r="AV21" s="1"/>
  <c r="AV19" s="1"/>
  <c r="AS24"/>
  <c r="AS21" s="1"/>
  <c r="AS19" s="1"/>
  <c r="AR24"/>
  <c r="AR21" s="1"/>
  <c r="AR19" s="1"/>
  <c r="AQ24"/>
  <c r="AQ21" s="1"/>
  <c r="AQ19" s="1"/>
  <c r="AN24"/>
  <c r="AN21" s="1"/>
  <c r="AN19" s="1"/>
  <c r="AD24"/>
  <c r="AD21" s="1"/>
  <c r="AD19" s="1"/>
  <c r="Q24"/>
  <c r="Q21" s="1"/>
  <c r="Q19" s="1"/>
  <c r="BQ24" i="167"/>
  <c r="BQ21" s="1"/>
  <c r="BQ19" s="1"/>
  <c r="BZ24" i="170"/>
  <c r="BZ21" s="1"/>
  <c r="BZ19" s="1"/>
  <c r="BY24"/>
  <c r="BY21" s="1"/>
  <c r="BY19" s="1"/>
  <c r="BX24"/>
  <c r="BX21" s="1"/>
  <c r="BX19" s="1"/>
  <c r="BW24"/>
  <c r="BW21" s="1"/>
  <c r="BW19" s="1"/>
  <c r="Y24"/>
  <c r="Y21" s="1"/>
  <c r="Y19" s="1"/>
  <c r="U24"/>
  <c r="U21" s="1"/>
  <c r="U19" s="1"/>
  <c r="Q17" i="174"/>
  <c r="U19" l="1"/>
  <c r="S22"/>
  <c r="K24" i="170"/>
  <c r="AM24" s="1"/>
  <c r="G24"/>
  <c r="AI24" s="1"/>
  <c r="AM32"/>
  <c r="K21"/>
  <c r="AM21" s="1"/>
  <c r="F24"/>
  <c r="AH24" s="1"/>
  <c r="G22" i="174"/>
  <c r="H21" i="167"/>
  <c r="AJ24"/>
  <c r="I24" i="170"/>
  <c r="AK26"/>
  <c r="H24"/>
  <c r="AJ32"/>
  <c r="E24"/>
  <c r="G21"/>
  <c r="G21" i="167"/>
  <c r="AI24"/>
  <c r="J24" i="170"/>
  <c r="AL26"/>
  <c r="E17" i="174"/>
  <c r="H26" i="166"/>
  <c r="H24" s="1"/>
  <c r="T19" i="165"/>
  <c r="S19"/>
  <c r="Q28"/>
  <c r="P28"/>
  <c r="P26" s="1"/>
  <c r="P24" s="1"/>
  <c r="O28"/>
  <c r="O26" s="1"/>
  <c r="O24" s="1"/>
  <c r="N28"/>
  <c r="Q26"/>
  <c r="L34"/>
  <c r="L32" s="1"/>
  <c r="L29" s="1"/>
  <c r="J34"/>
  <c r="J32" s="1"/>
  <c r="I34"/>
  <c r="L28"/>
  <c r="L26" s="1"/>
  <c r="J28"/>
  <c r="J26" s="1"/>
  <c r="I28"/>
  <c r="R28" i="88"/>
  <c r="R25"/>
  <c r="Q28"/>
  <c r="Q27"/>
  <c r="Q25" s="1"/>
  <c r="Q23" s="1"/>
  <c r="P28"/>
  <c r="P25"/>
  <c r="P23" s="1"/>
  <c r="O28"/>
  <c r="O27"/>
  <c r="O25" s="1"/>
  <c r="O23" s="1"/>
  <c r="N28"/>
  <c r="N27"/>
  <c r="M28"/>
  <c r="M27"/>
  <c r="T33"/>
  <c r="S28"/>
  <c r="S22" s="1"/>
  <c r="S20" s="1"/>
  <c r="S18" s="1"/>
  <c r="T27"/>
  <c r="T25" s="1"/>
  <c r="T23" s="1"/>
  <c r="K28"/>
  <c r="I28"/>
  <c r="I22" s="1"/>
  <c r="I20" s="1"/>
  <c r="I18" s="1"/>
  <c r="N26" i="165" l="1"/>
  <c r="M26" s="1"/>
  <c r="M28"/>
  <c r="R23" i="88"/>
  <c r="U24" i="165" s="1"/>
  <c r="U26"/>
  <c r="S19" i="174"/>
  <c r="U17"/>
  <c r="S17" s="1"/>
  <c r="I26" i="165"/>
  <c r="P21"/>
  <c r="P19" s="1"/>
  <c r="I32"/>
  <c r="O21"/>
  <c r="O19" s="1"/>
  <c r="M24"/>
  <c r="I24"/>
  <c r="R22" i="88"/>
  <c r="T31"/>
  <c r="L33"/>
  <c r="K34" i="165" s="1"/>
  <c r="P22" i="88"/>
  <c r="P20" s="1"/>
  <c r="P18" s="1"/>
  <c r="K19" i="170"/>
  <c r="AM19" s="1"/>
  <c r="F21"/>
  <c r="AH21" s="1"/>
  <c r="G19" i="174"/>
  <c r="G17"/>
  <c r="O22" i="88"/>
  <c r="O20" s="1"/>
  <c r="O18" s="1"/>
  <c r="Q22"/>
  <c r="Q20" s="1"/>
  <c r="Q18" s="1"/>
  <c r="L27"/>
  <c r="K28" i="165" s="1"/>
  <c r="N25" i="88"/>
  <c r="N23" s="1"/>
  <c r="K27"/>
  <c r="K25" s="1"/>
  <c r="K23" s="1"/>
  <c r="M25"/>
  <c r="M23" s="1"/>
  <c r="Q24" i="165"/>
  <c r="N24"/>
  <c r="E21" i="170"/>
  <c r="AG24"/>
  <c r="H19" i="167"/>
  <c r="AJ19" s="1"/>
  <c r="AJ21"/>
  <c r="J21" i="170"/>
  <c r="AL24"/>
  <c r="G19"/>
  <c r="AI19" s="1"/>
  <c r="AI21"/>
  <c r="H21"/>
  <c r="AJ24"/>
  <c r="I21"/>
  <c r="AK24"/>
  <c r="G19" i="167"/>
  <c r="AI19" s="1"/>
  <c r="AI21"/>
  <c r="L24" i="165"/>
  <c r="J24"/>
  <c r="H21" i="166"/>
  <c r="H19" s="1"/>
  <c r="R20" i="88" l="1"/>
  <c r="U23" i="165"/>
  <c r="Q21"/>
  <c r="Q19" s="1"/>
  <c r="N21"/>
  <c r="N19" s="1"/>
  <c r="J21"/>
  <c r="J19" s="1"/>
  <c r="L21"/>
  <c r="L19" s="1"/>
  <c r="M21"/>
  <c r="M19" s="1"/>
  <c r="I21"/>
  <c r="I19" s="1"/>
  <c r="U27" i="88"/>
  <c r="U25" s="1"/>
  <c r="U33"/>
  <c r="T28"/>
  <c r="T22" s="1"/>
  <c r="T20" s="1"/>
  <c r="T18" s="1"/>
  <c r="L31"/>
  <c r="K32" i="165" s="1"/>
  <c r="K29" s="1"/>
  <c r="U23" i="88"/>
  <c r="F19" i="170"/>
  <c r="AH19" s="1"/>
  <c r="L25" i="88"/>
  <c r="K26" i="165" s="1"/>
  <c r="K22" i="88"/>
  <c r="K20" s="1"/>
  <c r="K18" s="1"/>
  <c r="N22"/>
  <c r="N20" s="1"/>
  <c r="N18" s="1"/>
  <c r="M22"/>
  <c r="M20" s="1"/>
  <c r="M18" s="1"/>
  <c r="I19" i="170"/>
  <c r="AK19" s="1"/>
  <c r="AK21"/>
  <c r="E19"/>
  <c r="AG19" s="1"/>
  <c r="AG21"/>
  <c r="H19"/>
  <c r="AJ19" s="1"/>
  <c r="AJ21"/>
  <c r="J19"/>
  <c r="AL19" s="1"/>
  <c r="AL21"/>
  <c r="D18" i="17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R18" i="88" l="1"/>
  <c r="U19" i="165" s="1"/>
  <c r="U21"/>
  <c r="H31"/>
  <c r="Y31" s="1"/>
  <c r="U31" i="88"/>
  <c r="U28" s="1"/>
  <c r="U22" s="1"/>
  <c r="U20" s="1"/>
  <c r="U18" s="1"/>
  <c r="L28"/>
  <c r="H29" i="165" s="1"/>
  <c r="L23" i="88"/>
  <c r="K24" i="165" s="1"/>
  <c r="C16" i="174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L22" i="88" l="1"/>
  <c r="K23" i="165" s="1"/>
  <c r="R28"/>
  <c r="H28"/>
  <c r="D18" i="166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L20" i="88" l="1"/>
  <c r="R26" i="165"/>
  <c r="H26"/>
  <c r="H34"/>
  <c r="Y34" s="1"/>
  <c r="AE18" i="166"/>
  <c r="AF18" s="1"/>
  <c r="AG18" s="1"/>
  <c r="AH18" s="1"/>
  <c r="AI18" s="1"/>
  <c r="L18" i="88" l="1"/>
  <c r="K19" i="165" s="1"/>
  <c r="K21"/>
  <c r="R23"/>
  <c r="H23"/>
  <c r="H32"/>
  <c r="Y32" s="1"/>
  <c r="D19" i="8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AB19" s="1"/>
  <c r="AC19" s="1"/>
  <c r="AD19" s="1"/>
  <c r="AE19" s="1"/>
  <c r="AF19" s="1"/>
  <c r="AG19" s="1"/>
  <c r="AH19" s="1"/>
  <c r="AI19" s="1"/>
  <c r="AJ19" s="1"/>
  <c r="AK19" s="1"/>
  <c r="AL19" s="1"/>
  <c r="AM19" s="1"/>
  <c r="AN19" s="1"/>
  <c r="AO19" s="1"/>
  <c r="AP19" s="1"/>
  <c r="AQ19" s="1"/>
  <c r="AR19" s="1"/>
  <c r="AS19" s="1"/>
  <c r="AT19" s="1"/>
  <c r="AU19" s="1"/>
  <c r="AV19" s="1"/>
  <c r="AW19" s="1"/>
  <c r="AX19" s="1"/>
  <c r="AY19" s="1"/>
  <c r="AZ19" s="1"/>
  <c r="BA19" s="1"/>
  <c r="R24" i="165" l="1"/>
  <c r="R21" s="1"/>
  <c r="B18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B17" i="88"/>
  <c r="C17" s="1"/>
  <c r="D17" s="1"/>
  <c r="E17" s="1"/>
  <c r="F17" s="1"/>
  <c r="H24" i="165" l="1"/>
  <c r="H21"/>
  <c r="G17" i="88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H19" i="165" l="1"/>
  <c r="R19"/>
</calcChain>
</file>

<file path=xl/sharedStrings.xml><?xml version="1.0" encoding="utf-8"?>
<sst xmlns="http://schemas.openxmlformats.org/spreadsheetml/2006/main" count="3755" uniqueCount="345">
  <si>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</si>
  <si>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</si>
  <si>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</si>
  <si>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</si>
  <si>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</si>
  <si>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</si>
  <si>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</si>
  <si>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</si>
  <si>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</si>
  <si>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</si>
  <si>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</si>
  <si>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</si>
  <si>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</si>
  <si>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</si>
  <si>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</si>
  <si>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</si>
  <si>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</si>
  <si>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</si>
  <si>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</si>
  <si>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</si>
  <si>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</si>
  <si>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</si>
  <si>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</si>
  <si>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</si>
  <si>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</si>
  <si>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</si>
  <si>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</si>
  <si>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</si>
  <si>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</si>
  <si>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</si>
  <si>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</si>
  <si>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</si>
  <si>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</si>
  <si>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</si>
  <si>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</si>
  <si>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</si>
  <si>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</si>
  <si>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</si>
  <si>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</si>
  <si>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</si>
  <si>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</si>
  <si>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</si>
  <si>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</si>
  <si>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№ пп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</si>
  <si>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</si>
  <si>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</si>
  <si>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</si>
  <si>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</si>
  <si>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</si>
  <si>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</si>
  <si>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</si>
  <si>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ПИР</t>
  </si>
  <si>
    <t>СМР</t>
  </si>
  <si>
    <t>оборудование и материалы</t>
  </si>
  <si>
    <t>прочие</t>
  </si>
  <si>
    <t>Плановый объем финансирования, млн рублей</t>
  </si>
  <si>
    <t>Фактически профинансировано, млн рублей</t>
  </si>
  <si>
    <t>Фактически освоено (закрыто актами выполненных работ), млн рублей</t>
  </si>
  <si>
    <t xml:space="preserve">Факт 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</si>
  <si>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</si>
  <si>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</si>
  <si>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</si>
  <si>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</si>
  <si>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 xml:space="preserve">Всего </t>
  </si>
  <si>
    <t>Диспетчерское наименование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</si>
  <si>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</si>
  <si>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</si>
  <si>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Оклонение фактического объема финансирования от планового, млн рублей</t>
  </si>
  <si>
    <t>Приложение  № 18</t>
  </si>
  <si>
    <t>1</t>
  </si>
  <si>
    <t>ВСЕГО по Хабаровскому краю</t>
  </si>
  <si>
    <t>Г</t>
  </si>
  <si>
    <t>в том числе: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</si>
  <si>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</si>
  <si>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</si>
  <si>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1.1.1</t>
  </si>
  <si>
    <t>Технологическое присоединение, всего</t>
  </si>
  <si>
    <t>1.1.2</t>
  </si>
  <si>
    <t>Реконструкция, модернизация, техническое перевооружение, всего</t>
  </si>
  <si>
    <t>1.1.2.1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</si>
  <si>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</si>
  <si>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1.1.2.1.2</t>
  </si>
  <si>
    <t>Модернизация, техническое перевооружение трансформаторных и иных подстанций, распределительных пунктов, всего</t>
  </si>
  <si>
    <t>1.1.2.1.2.1</t>
  </si>
  <si>
    <t>Техническое перевооружение объекта "Подстанция КТП-400/6" № 27 ст. Хабаровск-2</t>
  </si>
  <si>
    <t>G_ДВОСТ-3</t>
  </si>
  <si>
    <t>1.1.2.1.2.2</t>
  </si>
  <si>
    <t>Техническое перевооружение объекта "Комплектная трансформаторная подстанция- 202" ст. Бикин</t>
  </si>
  <si>
    <t>G_ДВОСТ-4</t>
  </si>
  <si>
    <t>1.1.2.2</t>
  </si>
  <si>
    <t>Реконструкция, модернизация, техническое перевооружение линий электропередачи, всего</t>
  </si>
  <si>
    <t>1.1.2.2.2</t>
  </si>
  <si>
    <t>Модернизация, техническое перевооружение линий электропередачи, всего</t>
  </si>
  <si>
    <t>1.1.2.2.2.1</t>
  </si>
  <si>
    <t>Техническое перевооружение объекта "Линия воздушная 6 кВ, 10 кВ)  ф. 5, ст. Болонь</t>
  </si>
  <si>
    <t>G_ДВОСТ-5</t>
  </si>
  <si>
    <t>1.1.2.2.2.2</t>
  </si>
  <si>
    <t>Техническое перевооружение объекта "Воздушная линия 10 кВ", Ф-7 от ОПП ст. Бикин</t>
  </si>
  <si>
    <t>G_ДВОСТ-6</t>
  </si>
  <si>
    <t>1.1.2.2.2.3</t>
  </si>
  <si>
    <t>Техническое перевооружение объекта "ВЛ 10 кВ Ягдынья 263 км" (Ф-16 Адникан-Эльга)</t>
  </si>
  <si>
    <t>G_ДВОСТ-7</t>
  </si>
  <si>
    <t>1.1.2.2.2.4</t>
  </si>
  <si>
    <t>Техническое перевооружение объекта "Воздушная линия 0,4 к В" от КТП-2 г. Хабаровск, ул. Уборевича, Щорса, Пассажирская, Объединенная</t>
  </si>
  <si>
    <t>G_ДВОСТ-8</t>
  </si>
  <si>
    <t>1.1.2.2.2.5</t>
  </si>
  <si>
    <t>Техническое перевооружение объекта "Воздушная линия 0,4 кВ" от КТП-22 г. Хабаровск, ул. Беломорская</t>
  </si>
  <si>
    <t>G_ДВОСТ-12</t>
  </si>
  <si>
    <t>1.1.2.2.2.6</t>
  </si>
  <si>
    <t>Техническое перевооружение объекта "Воздушная линия 0,4 кВ" от КТП-23 г. Хабаровск, ул. Деповская, Декабристов</t>
  </si>
  <si>
    <t>G_ДВОСТ-13</t>
  </si>
  <si>
    <t>1.1.2.2.2.7</t>
  </si>
  <si>
    <t xml:space="preserve">Техническое перевооружение объекта "Линия воздушная 10 кВ" (ф. 9, ст. Высокогорная) </t>
  </si>
  <si>
    <t>G_ДВОСТ-23</t>
  </si>
  <si>
    <t>1.1.2.2.2.8</t>
  </si>
  <si>
    <t>Техническое перевооружение объекта "Воздушная линия 6 кВ" (парк Северный) г. Хабаровск</t>
  </si>
  <si>
    <t>G_ДВОСТ-25</t>
  </si>
  <si>
    <t>1.1.2.2.2.9</t>
  </si>
  <si>
    <t>Техническое перевооружение объекта "Воздушная линия 0,4 кВ" (от ТП 32) г. Хабаровск, ул. Санаторная, Штормовая</t>
  </si>
  <si>
    <t>G_ДВОСТ-26</t>
  </si>
  <si>
    <t>1.1.2.2.2.10</t>
  </si>
  <si>
    <t>Техническое перевооружение объекта "Воздушная линия 0,4 кВ ст. Кругликово" от КТП-Школа, на ул. Советская, Лесная</t>
  </si>
  <si>
    <t>G_ДВОСТ-27</t>
  </si>
  <si>
    <t>1.1.2.2.2.11</t>
  </si>
  <si>
    <t>G_ДВОСТ-28</t>
  </si>
  <si>
    <t>1.1.2.2.2.12</t>
  </si>
  <si>
    <t>Техническое перевооружение объекта "Воздушная линия 0,4 кВ ст. Красная Речка" от КТП- ДПР-Котельная, на ул. Таежная, Пассажирская, Объединенная</t>
  </si>
  <si>
    <t>G_ДВОСТ-29</t>
  </si>
  <si>
    <t>1.1.2.2.2.13</t>
  </si>
  <si>
    <t>Техническое перевооружение объекта "Воздушная линия 0,4 кВ Уборевича" от КТП-38 г. Хабаровск</t>
  </si>
  <si>
    <t>G_ДВОСТ-47</t>
  </si>
  <si>
    <t>1.1.2.2.2.14</t>
  </si>
  <si>
    <t>Техническое перевооружение объекта "Воздушная линия 0,4 кВ" от КТП-7 г. Хабаровск, ул. Щорса</t>
  </si>
  <si>
    <t>G_ДВОСТ-48</t>
  </si>
  <si>
    <t>1.1.2.2.2.15</t>
  </si>
  <si>
    <t>Техническое перевооружение объекта "Воздушная линия 0,4 кВ" от ТП-16 г. Хабаровск, ул. Охотничья</t>
  </si>
  <si>
    <t>G_ДВОСТ-49</t>
  </si>
  <si>
    <t>1.1.2.2.2.16</t>
  </si>
  <si>
    <t>Техническое перевооружение объекта  "Воздушная линия 0,4 кВ" от КТП-54 г.Хабаровск, ул. Паровозная</t>
  </si>
  <si>
    <t>G_ДВОСТ-50</t>
  </si>
  <si>
    <t>1.1.2.2.2.17</t>
  </si>
  <si>
    <t>Техническое перевооружение объекта  "Воздушная линия 0,4 кВ" от КТП-59 г.Хабаровск, ул. Каховская</t>
  </si>
  <si>
    <t>G_ДВОСТ-51</t>
  </si>
  <si>
    <t>1.1.2.2.2.18</t>
  </si>
  <si>
    <t>Техническое перевооружение объекта "Воздушная линия 0,4 кВ" от КТП-5, (г. Хабаровск, ул. Перекопская)</t>
  </si>
  <si>
    <t>G_ДВОСТ-52</t>
  </si>
  <si>
    <t>1.1.2.2.2.19</t>
  </si>
  <si>
    <t>Техническое перевооружение объекта  "Кабельная линия 0,4 кВ" от ТП-10, (ВЛ, КЛ г. Хабаровск, ул. Аэродромная, пр. 60 лет Октября)</t>
  </si>
  <si>
    <t>G_ДВОСТ-53</t>
  </si>
  <si>
    <t>1.1.2.2.2.20</t>
  </si>
  <si>
    <t>Техническое перевооружение объекта "Воздушная линия 0,4 кВ" от КТП-Котельная (п. Корфовский, ул. Приморская, пер. Приморский)</t>
  </si>
  <si>
    <t>G_ДВОСТ-54</t>
  </si>
  <si>
    <t>1.1.2.2.2.21</t>
  </si>
  <si>
    <r>
      <t xml:space="preserve">Техническое перевооружение объекта "Воздушная линия </t>
    </r>
    <r>
      <rPr>
        <sz val="12"/>
        <rFont val="Times New Roman"/>
        <family val="1"/>
        <charset val="204"/>
      </rPr>
      <t>0,4 кВ ст.Кругликово" от КТП "Школа", (с. Кругликово, ул. Владивостокская, Школьная)</t>
    </r>
  </si>
  <si>
    <t>G_ДВОСТ-55</t>
  </si>
  <si>
    <t>1.1.2.2.2.22</t>
  </si>
  <si>
    <r>
      <t xml:space="preserve">Техническое перевооружение объекта "Воздушная линия </t>
    </r>
    <r>
      <rPr>
        <sz val="12"/>
        <rFont val="Times New Roman"/>
        <family val="1"/>
        <charset val="204"/>
      </rPr>
      <t>0,4 кВ" от ТП-44 (г. Хабаровск, пер. Школьный, пер. Машинистов, ул. Пропарочная)</t>
    </r>
  </si>
  <si>
    <t>G_ДВОСТ-56</t>
  </si>
  <si>
    <t>1.1.2.2.2.23</t>
  </si>
  <si>
    <r>
      <t>Техническое перевооружение объекта "Воздушная линия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0,4 кВ ст.Красная Речка" (ул. Кустанайская)</t>
    </r>
  </si>
  <si>
    <t>G_ДВОСТ-57</t>
  </si>
  <si>
    <t>1.1.2.2.2.24</t>
  </si>
  <si>
    <r>
      <t xml:space="preserve">Техническое перевооружение объекта "Воздушная линия </t>
    </r>
    <r>
      <rPr>
        <sz val="12"/>
        <rFont val="Times New Roman"/>
        <family val="1"/>
        <charset val="204"/>
      </rPr>
      <t>0,4 кВ пост машиниста" (г. Хабаровск, от ТП-14 в сторону станции ОПРС в/ч 42838 АО "Оборонэнерго"</t>
    </r>
  </si>
  <si>
    <t>G_ДВОСТ-58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</si>
  <si>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</si>
  <si>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</si>
  <si>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1.1.4</t>
  </si>
  <si>
    <t>Прочее новое строительство объектов электросетевого хозяйства, всего</t>
  </si>
  <si>
    <t>1.1.5</t>
  </si>
  <si>
    <t>Покупка земельных участков для целей реализации инвестиционных проектов, всего</t>
  </si>
  <si>
    <t>1.1.6</t>
  </si>
  <si>
    <t>Прочие инвестиционные проекты, всего</t>
  </si>
  <si>
    <t>1.1.6.1</t>
  </si>
  <si>
    <t>Закупка трансформаторов ТМГ-1000/6/0,4 (2 шт.)</t>
  </si>
  <si>
    <t>G_ДВОСТ-59</t>
  </si>
  <si>
    <t>1.1.6.2</t>
  </si>
  <si>
    <t>Закупка трансформатора ТМГ-400/6/0,4 (1 шт.)</t>
  </si>
  <si>
    <t>G_ДВОСТ-60</t>
  </si>
  <si>
    <t>1.1.6.3</t>
  </si>
  <si>
    <t>G_ДВОСТ-61</t>
  </si>
  <si>
    <t>1.1.6.4</t>
  </si>
  <si>
    <t>Закупка трансформатора ТМГ-1000/6/0,4 (1 шт.)</t>
  </si>
  <si>
    <t>G_ДВОСТ-62</t>
  </si>
  <si>
    <t>1.1.6.5</t>
  </si>
  <si>
    <t>Закупка трансформаторов ТМГ-630/6/0,4 (2 шт.)</t>
  </si>
  <si>
    <t>G_ДВОСТ-63</t>
  </si>
  <si>
    <t>1.1.6.6</t>
  </si>
  <si>
    <t>G_ДВОСТ-64</t>
  </si>
  <si>
    <t>1.1.6.7</t>
  </si>
  <si>
    <t>Закупка комплектной трансформаторной подстанции 630/6/0,4 (1 шт.)</t>
  </si>
  <si>
    <t>G_ДВОСТ-65</t>
  </si>
  <si>
    <t>1.1.6.8</t>
  </si>
  <si>
    <t>Закупка комплектной трансформаторной подстанции 1000/6/0,4 (1 шт.)</t>
  </si>
  <si>
    <t>G_ДВОСТ-66</t>
  </si>
  <si>
    <t>1.1.6.9</t>
  </si>
  <si>
    <t>G_ДВОСТ-67</t>
  </si>
  <si>
    <t>1.1.6.10</t>
  </si>
  <si>
    <t>G_ДВОСТ-68</t>
  </si>
  <si>
    <t>1.1.6.11</t>
  </si>
  <si>
    <t>G_ДВОСТ-69</t>
  </si>
  <si>
    <t>1.1.6.12</t>
  </si>
  <si>
    <t>G_ДВОСТ-70</t>
  </si>
  <si>
    <t>1.1.6.13</t>
  </si>
  <si>
    <t>G_ДВОСТ-71</t>
  </si>
  <si>
    <t>1.1.6.14</t>
  </si>
  <si>
    <t>G_ДВОСТ-72</t>
  </si>
  <si>
    <t>1.1.6.15</t>
  </si>
  <si>
    <t>G_ДВОСТ-73</t>
  </si>
  <si>
    <t>1.1.6.16</t>
  </si>
  <si>
    <t>Закупка трансформаторов ТМГ-6300/35/10 (2 шт.)</t>
  </si>
  <si>
    <t>G_ДВОСТ-74</t>
  </si>
  <si>
    <t>1.1.6.17</t>
  </si>
  <si>
    <t>Закупка реклоузеров на номинальное напряжение 35 кВ (2 шт.)</t>
  </si>
  <si>
    <t>G_ДВОСТ-75</t>
  </si>
  <si>
    <t>1.1.6.18</t>
  </si>
  <si>
    <t>Закупка высоковольтных ячеек на номинальное напряжение 10 кВ (17 ячеек)</t>
  </si>
  <si>
    <t>G_ДВОСТ-76</t>
  </si>
  <si>
    <t>1.1.6.19</t>
  </si>
  <si>
    <t>Закупка вакуумных выключателей 10 кВ, 1000А (3 шт.)</t>
  </si>
  <si>
    <t>G_ДВОСТ-77</t>
  </si>
  <si>
    <t>1.1.6.20</t>
  </si>
  <si>
    <t>Закупка вакуумных выключателей 10 кВ, 630А (2 шт.)</t>
  </si>
  <si>
    <t>G_ДВОСТ-78</t>
  </si>
  <si>
    <t>1.2</t>
  </si>
  <si>
    <t>1.3</t>
  </si>
  <si>
    <t>1.4</t>
  </si>
  <si>
    <t>нд</t>
  </si>
  <si>
    <t>Техническое перевооружение объекта "Воздушная линия 0,4 кВ " п. Корфовский, от ОПП-Корфовская, ул. Ленина</t>
  </si>
  <si>
    <t>Техническое перевооружение объекта "Воздушная линия 0,4 кВ ст.Кругликово" от КТП "Школа", (с. Кругликово, ул. Владивостокская, Школьная)</t>
  </si>
  <si>
    <t>Техническое перевооружение объекта "Воздушная линия 0,4 кВ" от ТП-44 (г. Хабаровск, пер. Школьный, пер. Машинистов, ул. Пропарочная)</t>
  </si>
  <si>
    <t>Техническое перевооружение объекта "Воздушная линия 0,4 кВ ст.Красная Речка" (ул. Кустанайская)</t>
  </si>
  <si>
    <t>Техническое перевооружение объекта "Воздушная линия 0,4 кВ пост машиниста" (г. Хабаровск, от ТП-14 в сторону станции ОПРС в/ч 42838 АО "Оборонэнерго"</t>
  </si>
  <si>
    <t>КТП №27</t>
  </si>
  <si>
    <t>КТП-202</t>
  </si>
  <si>
    <t>ВЛ-10кВ Ф.5</t>
  </si>
  <si>
    <t>ВЛ-10кВ Ф-7</t>
  </si>
  <si>
    <t>ВЛ-10кВ Ф.16</t>
  </si>
  <si>
    <t>ВЛ-10кВ Ф.9</t>
  </si>
  <si>
    <t xml:space="preserve">ВЛ-10кВ </t>
  </si>
  <si>
    <t xml:space="preserve">Остаток финансирования капитальных вложений 
на  01.01.2019 года в прогнозных ценах соответствующих лет,  млн рублей (с НДС) </t>
  </si>
  <si>
    <t xml:space="preserve">Фактический объем финансирования на  01.01.2019 года, млн рублей 
(с НДС) </t>
  </si>
  <si>
    <t>ВСЕГО по  Хабаровскому краю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</si>
  <si>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</si>
  <si>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присоединение, всего, в том числе: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</si>
  <si>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</si>
  <si>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</si>
  <si>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</si>
  <si>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</si>
  <si>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</si>
  <si>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</si>
  <si>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1.1.2.2.1.1</t>
  </si>
  <si>
    <t>1.1.2.2.1.2</t>
  </si>
  <si>
    <t>1.1.2.2.1.3</t>
  </si>
  <si>
    <t>1.1.2.2.1.4</t>
  </si>
  <si>
    <t>1.1.2.2.1.5</t>
  </si>
  <si>
    <t>1.1.2.2.1.6</t>
  </si>
  <si>
    <t>1.1.2.2.1.7</t>
  </si>
  <si>
    <t>1.1.2.2.1.13</t>
  </si>
  <si>
    <t>1.1.2.2.1.14</t>
  </si>
  <si>
    <t>1.1.2.2.1.15</t>
  </si>
  <si>
    <t>1.1.2.2.1.16</t>
  </si>
  <si>
    <t>1.1.2.2.1.17</t>
  </si>
  <si>
    <t>1.1.2.2.1.18</t>
  </si>
  <si>
    <t>1.1.2.2.1.19</t>
  </si>
  <si>
    <t>1.1.2.2.1.20</t>
  </si>
  <si>
    <t>1.1.2.2.1.21</t>
  </si>
  <si>
    <t>1.1.2.2.1.22</t>
  </si>
  <si>
    <t>1.1.2.2.1.23</t>
  </si>
  <si>
    <t>1.1.2.2.1.24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</si>
  <si>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</si>
  <si>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</si>
  <si>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</si>
  <si>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</si>
  <si>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</si>
  <si>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</si>
  <si>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Иные инвестиционные проекты, всего, в том числе:</t>
  </si>
  <si>
    <t>1.1.6.21</t>
  </si>
  <si>
    <t>Закупка аккумуляторных батарей на трансформаторную подстанцию Новый Ургал</t>
  </si>
  <si>
    <t>G_ДВОСТ-79</t>
  </si>
  <si>
    <t>1.1.6.22</t>
  </si>
  <si>
    <t>Закупка аккумуляторных батарей на трансформаторную подстанцию Алонка</t>
  </si>
  <si>
    <t>G_ДВОСТ-80</t>
  </si>
  <si>
    <t>1.1.6.23</t>
  </si>
  <si>
    <t>Закупка аккумуляторных батарей на трансформаторную подстанцию Этеркен</t>
  </si>
  <si>
    <t>G_ДВОСТ-81</t>
  </si>
  <si>
    <t>1.1.6.24</t>
  </si>
  <si>
    <t xml:space="preserve">Закупка трансформатора 1000/35/10кВ на трансформаторную подстанцию ТП 35/10кВ Горин </t>
  </si>
  <si>
    <t>G_ДВОСТ-82</t>
  </si>
  <si>
    <t>1.1.6.25</t>
  </si>
  <si>
    <t>Закупка трансформатора 1000/35/10кВ на трансформаторную подстанцию ТП 35/10кВ Постышево</t>
  </si>
  <si>
    <t>G_ДВОСТ-83</t>
  </si>
  <si>
    <t xml:space="preserve">Фактический объем освоения капитальных вложений на  01.01.2019 года , млн рублей 
(без НДС) </t>
  </si>
  <si>
    <t xml:space="preserve">Остаток освоения капитальных вложений 
на  01.01.2019 года,  
млн рублей 
(без НДС) </t>
  </si>
  <si>
    <t>Ввод объектов инвестиционной деятельности (мощностей) в эксплуатацию в 2019 году</t>
  </si>
  <si>
    <t xml:space="preserve">Остаток финансирования капитальных вложений 
на  01.07.2020 года  в прогнозных ценах соответствующих лет,  млн рублей (с НДС) </t>
  </si>
  <si>
    <t>от «25» апреля 2019 г. № 320</t>
  </si>
  <si>
    <t xml:space="preserve">  Форма 18. Отчет о фактических значениях количественных показателей
     по инвестиционным проектам инвестиционной программы (квартальный)
за II квартал 2019 года</t>
  </si>
  <si>
    <t>Отчет о реализации инвестиционной программы  Дальневосточной дирекции по энергообеспечению – структурного подразделения Трансэнерго – филиала ОАО "РЖД"</t>
  </si>
  <si>
    <t>Год раскрытия информации: 2019 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</si>
  <si>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</si>
  <si>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</si>
  <si>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</si>
  <si>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</si>
  <si>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Приложение № 19</t>
  </si>
  <si>
    <t>к приказу Минэнерго России
от 25 апреля 2018 г. № 320</t>
  </si>
  <si>
    <t xml:space="preserve">  Форма 18. 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 (квартальный)
за II квартал 2019 года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</si>
  <si>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</si>
  <si>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</si>
  <si>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</si>
  <si>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</si>
  <si>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</si>
  <si>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</si>
  <si>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01.01.2019</t>
  </si>
  <si>
    <t>факт на конец отчетного периода</t>
  </si>
  <si>
    <t>факт 2018 года
(на 01.01.2019)</t>
  </si>
  <si>
    <t>Приложение  № 10</t>
  </si>
  <si>
    <t>Форма 10. Отчет об исполнении плана финансирования
капитальных вложений по инвестиционным проектам инвестиционной
программы (квартальный)
за II квартал 2019 года</t>
  </si>
  <si>
    <t>Приложение  № 11</t>
  </si>
  <si>
    <t>Форма 11. Отчет об исполнении плана финансирования
     капитальных вложений по источникам финансирования инвестиционных
              проектов инвестиционной программы (квартальный)
за II квартал 2019 года</t>
  </si>
  <si>
    <t>Приложение  № 12</t>
  </si>
  <si>
    <t>Форма 12. Отчет об исполнении плана освоения капитальных вложений
   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</si>
  <si>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 (без НДС)</t>
  </si>
  <si>
    <t>Приложение  № 14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</si>
  <si>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
за II квартал 2019 года</t>
  </si>
  <si>
    <t>Приложение  № 15</t>
  </si>
  <si>
    <t>Форма 15. Отчет об исполнении плана ввода объектов инвестиционной
           деятельности (мощностей) в эксплуатацию (квартальный)
за II квартал 2019 года</t>
  </si>
  <si>
    <t>Приложение  № 16</t>
  </si>
  <si>
    <t>Форма 16. Отчет об исполнении плана вывода объектов инвестиционной
          деятельности (мощностей) из эксплуатации (квартальный)
за II квартал 2019 года</t>
  </si>
  <si>
    <t>Приложение  № 17</t>
  </si>
  <si>
    <t xml:space="preserve">   Форма 17. Отчет об исполнении основных этапов работ по инвестиционным
              проектам инвестиционной программы (квартальный)
за II квартал 2019 года</t>
  </si>
  <si>
    <t>Утвержденные плановые значения показателей приведены в соответствии с распоряжением  Правительства Хабаровского края  от 11 октября 2018 года № 663-рп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</si>
  <si>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</si>
  <si>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
за II квартал 2019 года</t>
  </si>
  <si>
    <t>Оплата выполненных работ в соответствии с условиями договора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</si>
  <si>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</si>
  <si>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Показатель степени загрузки трансформаторной подстанции                 </t>
    </r>
    <r>
      <rPr>
        <b/>
        <sz val="12"/>
        <color theme="1"/>
        <rFont val="Times New Roman"/>
        <family val="1"/>
        <charset val="204"/>
      </rPr>
      <t>(K</t>
    </r>
    <r>
      <rPr>
        <b/>
        <vertAlign val="subscript"/>
        <sz val="12"/>
        <color theme="1"/>
        <rFont val="Times New Roman"/>
        <family val="1"/>
        <charset val="204"/>
      </rPr>
      <t>загр</t>
    </r>
    <r>
      <rPr>
        <b/>
        <sz val="12"/>
        <color theme="1"/>
        <rFont val="Times New Roman"/>
        <family val="1"/>
        <charset val="204"/>
      </rPr>
      <t>)</t>
    </r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</si>
  <si>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</si>
  <si>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оив</t>
    </r>
    <r>
      <rPr>
        <b/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</si>
  <si>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theme="1"/>
        <rFont val="Times New Roman"/>
        <family val="1"/>
        <charset val="204"/>
      </rPr>
      <t>Ф</t>
    </r>
    <r>
      <rPr>
        <b/>
        <vertAlign val="superscript"/>
        <sz val="12"/>
        <color theme="1"/>
        <rFont val="Times New Roman"/>
        <family val="1"/>
        <charset val="204"/>
      </rPr>
      <t>трр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</si>
  <si>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</si>
  <si>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6кВ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</si>
  <si>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</si>
  <si>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0,4кВ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</si>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</sst>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1"/>
      <name val="Times New Roman"/>
      <family val="1"/>
      <charset val="204"/>
    </font>
    <font>
      <sz val="8.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8" fillId="0" borderId="0"/>
    <xf numFmtId="0" fontId="28" fillId="0" borderId="0"/>
    <xf numFmtId="0" fontId="7" fillId="0" borderId="0"/>
    <xf numFmtId="0" fontId="6" fillId="0" borderId="0"/>
    <xf numFmtId="0" fontId="34" fillId="0" borderId="0"/>
    <xf numFmtId="0" fontId="34" fillId="0" borderId="0"/>
    <xf numFmtId="164" fontId="6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0" fontId="4" fillId="0" borderId="0"/>
    <xf numFmtId="0" fontId="39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0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" fillId="0" borderId="0"/>
    <xf numFmtId="0" fontId="7" fillId="0" borderId="0"/>
    <xf numFmtId="9" fontId="3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1" fillId="0" borderId="0"/>
    <xf numFmtId="0" fontId="1" fillId="0" borderId="0"/>
    <xf numFmtId="43" fontId="7" fillId="0" borderId="0" applyFont="0" applyFill="0" applyBorder="0" applyAlignment="0" applyProtection="0"/>
  </cellStyleXfs>
  <cellXfs count="263">
    <xf numFmtId="0" fontId="0" fillId="0" borderId="0" xfId="0"/>
    <xf numFmtId="0" fontId="7" fillId="0" borderId="0" xfId="0" applyFont="1"/>
    <xf numFmtId="0" fontId="7" fillId="0" borderId="0" xfId="37" applyFont="1" applyAlignment="1">
      <alignment horizontal="right"/>
    </xf>
    <xf numFmtId="0" fontId="7" fillId="0" borderId="0" xfId="37" applyFont="1"/>
    <xf numFmtId="0" fontId="7" fillId="0" borderId="0" xfId="37" applyFont="1" applyFill="1"/>
    <xf numFmtId="0" fontId="7" fillId="0" borderId="0" xfId="37" applyFont="1" applyBorder="1"/>
    <xf numFmtId="0" fontId="30" fillId="0" borderId="10" xfId="45" applyFont="1" applyFill="1" applyBorder="1" applyAlignment="1">
      <alignment horizontal="center" vertical="center" textRotation="90" wrapText="1"/>
    </xf>
    <xf numFmtId="0" fontId="7" fillId="0" borderId="0" xfId="37" applyFont="1" applyFill="1" applyBorder="1"/>
    <xf numFmtId="0" fontId="7" fillId="0" borderId="0" xfId="37" applyFont="1" applyFill="1" applyAlignment="1">
      <alignment horizontal="right"/>
    </xf>
    <xf numFmtId="0" fontId="29" fillId="0" borderId="0" xfId="45" applyFont="1" applyFill="1" applyBorder="1" applyAlignment="1">
      <alignment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/>
    </xf>
    <xf numFmtId="0" fontId="7" fillId="0" borderId="10" xfId="37" applyFont="1" applyBorder="1"/>
    <xf numFmtId="0" fontId="8" fillId="0" borderId="10" xfId="37" applyFont="1" applyFill="1" applyBorder="1" applyAlignment="1">
      <alignment horizontal="center" vertical="center" textRotation="90" wrapText="1"/>
    </xf>
    <xf numFmtId="0" fontId="35" fillId="0" borderId="0" xfId="37" applyFont="1" applyAlignment="1">
      <alignment horizontal="right" vertical="center"/>
    </xf>
    <xf numFmtId="0" fontId="37" fillId="0" borderId="0" xfId="55" applyFont="1" applyAlignment="1">
      <alignment vertical="center"/>
    </xf>
    <xf numFmtId="0" fontId="38" fillId="0" borderId="0" xfId="0" applyFont="1" applyFill="1" applyAlignment="1"/>
    <xf numFmtId="0" fontId="32" fillId="0" borderId="0" xfId="55" applyFont="1" applyAlignment="1">
      <alignment vertical="center"/>
    </xf>
    <xf numFmtId="0" fontId="36" fillId="0" borderId="0" xfId="55" applyFont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30" fillId="0" borderId="0" xfId="45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8" fillId="0" borderId="11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 textRotation="90" wrapText="1"/>
    </xf>
    <xf numFmtId="0" fontId="38" fillId="0" borderId="0" xfId="37" applyFont="1" applyFill="1" applyAlignment="1">
      <alignment wrapText="1"/>
    </xf>
    <xf numFmtId="0" fontId="38" fillId="0" borderId="0" xfId="37" applyFont="1" applyFill="1" applyBorder="1" applyAlignment="1"/>
    <xf numFmtId="0" fontId="8" fillId="0" borderId="10" xfId="37" applyFont="1" applyBorder="1" applyAlignment="1">
      <alignment horizontal="center" vertical="center" wrapText="1"/>
    </xf>
    <xf numFmtId="0" fontId="8" fillId="0" borderId="10" xfId="37" applyFont="1" applyBorder="1" applyAlignment="1">
      <alignment horizontal="center" vertical="center"/>
    </xf>
    <xf numFmtId="0" fontId="38" fillId="0" borderId="0" xfId="46" applyFont="1" applyFill="1" applyBorder="1" applyAlignment="1"/>
    <xf numFmtId="0" fontId="7" fillId="0" borderId="10" xfId="37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textRotation="90" wrapText="1"/>
    </xf>
    <xf numFmtId="0" fontId="7" fillId="0" borderId="10" xfId="37" applyFont="1" applyFill="1" applyBorder="1" applyAlignment="1">
      <alignment horizontal="center" vertical="center" textRotation="90" wrapText="1"/>
    </xf>
    <xf numFmtId="0" fontId="31" fillId="0" borderId="10" xfId="45" applyFont="1" applyFill="1" applyBorder="1" applyAlignment="1">
      <alignment horizontal="center" vertical="center"/>
    </xf>
    <xf numFmtId="0" fontId="38" fillId="0" borderId="21" xfId="46" applyFont="1" applyFill="1" applyBorder="1" applyAlignment="1"/>
    <xf numFmtId="0" fontId="8" fillId="0" borderId="10" xfId="37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textRotation="90" wrapText="1"/>
    </xf>
    <xf numFmtId="0" fontId="31" fillId="0" borderId="10" xfId="45" applyFont="1" applyFill="1" applyBorder="1" applyAlignment="1">
      <alignment horizontal="center" vertical="center"/>
    </xf>
    <xf numFmtId="0" fontId="8" fillId="0" borderId="10" xfId="37" applyFont="1" applyBorder="1" applyAlignment="1">
      <alignment horizontal="center" vertical="center"/>
    </xf>
    <xf numFmtId="49" fontId="8" fillId="24" borderId="10" xfId="0" applyNumberFormat="1" applyFont="1" applyFill="1" applyBorder="1" applyAlignment="1" applyProtection="1">
      <alignment horizontal="center" vertical="top" wrapText="1"/>
      <protection locked="0"/>
    </xf>
    <xf numFmtId="0" fontId="8" fillId="24" borderId="10" xfId="0" applyFont="1" applyFill="1" applyBorder="1" applyAlignment="1" applyProtection="1">
      <alignment horizontal="left" vertical="top" wrapText="1"/>
      <protection locked="0"/>
    </xf>
    <xf numFmtId="0" fontId="8" fillId="24" borderId="10" xfId="0" applyFont="1" applyFill="1" applyBorder="1" applyAlignment="1">
      <alignment horizontal="center" vertical="top"/>
    </xf>
    <xf numFmtId="0" fontId="7" fillId="24" borderId="10" xfId="0" applyFont="1" applyFill="1" applyBorder="1" applyAlignment="1" applyProtection="1">
      <alignment horizontal="left" vertical="top" wrapText="1"/>
      <protection locked="0"/>
    </xf>
    <xf numFmtId="49" fontId="7" fillId="24" borderId="10" xfId="0" applyNumberFormat="1" applyFont="1" applyFill="1" applyBorder="1" applyAlignment="1">
      <alignment horizontal="center" vertical="top" wrapText="1"/>
    </xf>
    <xf numFmtId="0" fontId="7" fillId="24" borderId="10" xfId="0" applyFont="1" applyFill="1" applyBorder="1" applyAlignment="1">
      <alignment horizontal="left" vertical="top" wrapText="1"/>
    </xf>
    <xf numFmtId="0" fontId="7" fillId="24" borderId="10" xfId="0" applyFont="1" applyFill="1" applyBorder="1" applyAlignment="1">
      <alignment horizontal="center" vertical="top"/>
    </xf>
    <xf numFmtId="0" fontId="7" fillId="24" borderId="10" xfId="0" applyFont="1" applyFill="1" applyBorder="1" applyAlignment="1">
      <alignment horizontal="center" vertical="top" wrapText="1"/>
    </xf>
    <xf numFmtId="0" fontId="42" fillId="24" borderId="10" xfId="0" applyFont="1" applyFill="1" applyBorder="1" applyAlignment="1">
      <alignment horizontal="center" vertical="top" wrapText="1"/>
    </xf>
    <xf numFmtId="0" fontId="7" fillId="24" borderId="10" xfId="0" applyNumberFormat="1" applyFont="1" applyFill="1" applyBorder="1" applyAlignment="1">
      <alignment horizontal="left" vertical="top" wrapText="1"/>
    </xf>
    <xf numFmtId="0" fontId="7" fillId="24" borderId="10" xfId="36" applyNumberFormat="1" applyFont="1" applyFill="1" applyBorder="1" applyAlignment="1">
      <alignment horizontal="left" vertical="top" wrapText="1"/>
    </xf>
    <xf numFmtId="0" fontId="30" fillId="24" borderId="10" xfId="0" applyFont="1" applyFill="1" applyBorder="1" applyAlignment="1">
      <alignment horizontal="left" vertical="top" wrapText="1"/>
    </xf>
    <xf numFmtId="0" fontId="33" fillId="24" borderId="10" xfId="37" applyFont="1" applyFill="1" applyBorder="1" applyAlignment="1">
      <alignment horizontal="center" vertical="top"/>
    </xf>
    <xf numFmtId="0" fontId="32" fillId="24" borderId="10" xfId="37" applyFont="1" applyFill="1" applyBorder="1" applyAlignment="1">
      <alignment horizontal="center" vertical="top"/>
    </xf>
    <xf numFmtId="4" fontId="7" fillId="24" borderId="10" xfId="0" applyNumberFormat="1" applyFont="1" applyFill="1" applyBorder="1" applyAlignment="1">
      <alignment horizontal="center" vertical="top"/>
    </xf>
    <xf numFmtId="0" fontId="7" fillId="0" borderId="10" xfId="37" applyFont="1" applyFill="1" applyBorder="1" applyAlignment="1">
      <alignment horizontal="center" vertical="top" wrapText="1"/>
    </xf>
    <xf numFmtId="0" fontId="7" fillId="0" borderId="10" xfId="37" applyFont="1" applyBorder="1" applyAlignment="1">
      <alignment horizontal="center" vertical="top"/>
    </xf>
    <xf numFmtId="2" fontId="7" fillId="0" borderId="10" xfId="37" applyNumberFormat="1" applyFont="1" applyBorder="1" applyAlignment="1">
      <alignment horizontal="center" vertical="top"/>
    </xf>
    <xf numFmtId="2" fontId="7" fillId="24" borderId="10" xfId="0" applyNumberFormat="1" applyFont="1" applyFill="1" applyBorder="1" applyAlignment="1">
      <alignment horizontal="center" vertical="top"/>
    </xf>
    <xf numFmtId="2" fontId="8" fillId="0" borderId="10" xfId="37" applyNumberFormat="1" applyFont="1" applyBorder="1" applyAlignment="1">
      <alignment horizontal="center" vertical="top"/>
    </xf>
    <xf numFmtId="2" fontId="7" fillId="0" borderId="10" xfId="37" applyNumberFormat="1" applyFont="1" applyBorder="1"/>
    <xf numFmtId="0" fontId="7" fillId="0" borderId="10" xfId="0" applyFont="1" applyBorder="1" applyAlignment="1">
      <alignment horizontal="center" vertical="top" wrapText="1"/>
    </xf>
    <xf numFmtId="2" fontId="8" fillId="0" borderId="10" xfId="37" applyNumberFormat="1" applyFont="1" applyFill="1" applyBorder="1" applyAlignment="1">
      <alignment horizontal="center" vertical="top" wrapText="1"/>
    </xf>
    <xf numFmtId="4" fontId="8" fillId="24" borderId="10" xfId="0" applyNumberFormat="1" applyFont="1" applyFill="1" applyBorder="1" applyAlignment="1">
      <alignment horizontal="center" vertical="top"/>
    </xf>
    <xf numFmtId="2" fontId="7" fillId="0" borderId="10" xfId="37" applyNumberFormat="1" applyFont="1" applyFill="1" applyBorder="1" applyAlignment="1">
      <alignment horizontal="center" vertical="top" wrapText="1"/>
    </xf>
    <xf numFmtId="2" fontId="8" fillId="0" borderId="10" xfId="37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top"/>
    </xf>
    <xf numFmtId="1" fontId="8" fillId="24" borderId="10" xfId="0" applyNumberFormat="1" applyFont="1" applyFill="1" applyBorder="1" applyAlignment="1">
      <alignment horizontal="center" vertical="top"/>
    </xf>
    <xf numFmtId="1" fontId="7" fillId="24" borderId="10" xfId="0" applyNumberFormat="1" applyFont="1" applyFill="1" applyBorder="1" applyAlignment="1">
      <alignment horizontal="center" vertical="top"/>
    </xf>
    <xf numFmtId="0" fontId="7" fillId="0" borderId="10" xfId="37" applyFont="1" applyFill="1" applyBorder="1" applyAlignment="1">
      <alignment horizontal="center" vertical="top"/>
    </xf>
    <xf numFmtId="165" fontId="7" fillId="0" borderId="10" xfId="0" applyNumberFormat="1" applyFont="1" applyFill="1" applyBorder="1" applyAlignment="1">
      <alignment horizontal="center" vertical="top"/>
    </xf>
    <xf numFmtId="2" fontId="32" fillId="24" borderId="10" xfId="55" applyNumberFormat="1" applyFont="1" applyFill="1" applyBorder="1" applyAlignment="1">
      <alignment horizontal="center" vertical="top"/>
    </xf>
    <xf numFmtId="2" fontId="32" fillId="24" borderId="10" xfId="55" applyNumberFormat="1" applyFont="1" applyFill="1" applyBorder="1" applyAlignment="1">
      <alignment horizontal="center" vertical="top" wrapText="1"/>
    </xf>
    <xf numFmtId="2" fontId="7" fillId="24" borderId="10" xfId="55" applyNumberFormat="1" applyFont="1" applyFill="1" applyBorder="1" applyAlignment="1">
      <alignment horizontal="center" vertical="top"/>
    </xf>
    <xf numFmtId="2" fontId="8" fillId="24" borderId="10" xfId="55" applyNumberFormat="1" applyFont="1" applyFill="1" applyBorder="1" applyAlignment="1">
      <alignment horizontal="center" vertical="top"/>
    </xf>
    <xf numFmtId="2" fontId="8" fillId="0" borderId="10" xfId="0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top"/>
    </xf>
    <xf numFmtId="165" fontId="7" fillId="0" borderId="10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top"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24" borderId="10" xfId="0" applyNumberFormat="1" applyFont="1" applyFill="1" applyBorder="1" applyAlignment="1">
      <alignment horizontal="center" vertical="center"/>
    </xf>
    <xf numFmtId="0" fontId="8" fillId="0" borderId="10" xfId="37" applyFont="1" applyFill="1" applyBorder="1" applyAlignment="1">
      <alignment horizontal="center" vertical="center" wrapText="1"/>
    </xf>
    <xf numFmtId="4" fontId="7" fillId="24" borderId="10" xfId="0" applyNumberFormat="1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center" vertical="center"/>
    </xf>
    <xf numFmtId="4" fontId="32" fillId="24" borderId="10" xfId="0" applyNumberFormat="1" applyFont="1" applyFill="1" applyBorder="1" applyAlignment="1">
      <alignment horizontal="center" vertical="center"/>
    </xf>
    <xf numFmtId="2" fontId="33" fillId="24" borderId="10" xfId="37" applyNumberFormat="1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/>
    </xf>
    <xf numFmtId="0" fontId="7" fillId="0" borderId="0" xfId="37" applyFont="1" applyAlignment="1">
      <alignment vertical="center"/>
    </xf>
    <xf numFmtId="0" fontId="7" fillId="0" borderId="0" xfId="37" applyFont="1" applyFill="1" applyAlignment="1">
      <alignment vertical="center"/>
    </xf>
    <xf numFmtId="2" fontId="7" fillId="0" borderId="10" xfId="37" applyNumberFormat="1" applyFont="1" applyFill="1" applyBorder="1" applyAlignment="1">
      <alignment horizontal="center" vertical="center" wrapText="1"/>
    </xf>
    <xf numFmtId="2" fontId="7" fillId="0" borderId="10" xfId="37" applyNumberFormat="1" applyFont="1" applyFill="1" applyBorder="1" applyAlignment="1">
      <alignment horizontal="center" vertical="center"/>
    </xf>
    <xf numFmtId="2" fontId="32" fillId="24" borderId="10" xfId="37" applyNumberFormat="1" applyFont="1" applyFill="1" applyBorder="1" applyAlignment="1">
      <alignment horizontal="center" vertical="center"/>
    </xf>
    <xf numFmtId="2" fontId="7" fillId="0" borderId="10" xfId="37" applyNumberFormat="1" applyFont="1" applyBorder="1" applyAlignment="1">
      <alignment horizontal="center" vertical="center"/>
    </xf>
    <xf numFmtId="4" fontId="32" fillId="24" borderId="10" xfId="107" applyNumberFormat="1" applyFont="1" applyFill="1" applyBorder="1" applyAlignment="1">
      <alignment horizontal="center" vertical="center"/>
    </xf>
    <xf numFmtId="0" fontId="32" fillId="0" borderId="0" xfId="55" applyFont="1" applyFill="1" applyAlignment="1">
      <alignment horizontal="center" vertical="center"/>
    </xf>
    <xf numFmtId="4" fontId="7" fillId="0" borderId="10" xfId="37" applyNumberFormat="1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 wrapText="1"/>
    </xf>
    <xf numFmtId="0" fontId="7" fillId="0" borderId="0" xfId="37" applyFont="1" applyAlignment="1">
      <alignment horizontal="center" vertical="center"/>
    </xf>
    <xf numFmtId="2" fontId="32" fillId="0" borderId="10" xfId="55" applyNumberFormat="1" applyFont="1" applyBorder="1" applyAlignment="1">
      <alignment horizontal="center" vertical="center"/>
    </xf>
    <xf numFmtId="2" fontId="7" fillId="0" borderId="10" xfId="46" applyNumberFormat="1" applyFont="1" applyFill="1" applyBorder="1" applyAlignment="1">
      <alignment horizontal="center" vertical="center"/>
    </xf>
    <xf numFmtId="2" fontId="7" fillId="24" borderId="10" xfId="0" applyNumberFormat="1" applyFont="1" applyFill="1" applyBorder="1" applyAlignment="1">
      <alignment horizontal="center" vertical="center" wrapText="1"/>
    </xf>
    <xf numFmtId="0" fontId="7" fillId="0" borderId="0" xfId="37" applyFont="1" applyFill="1" applyAlignment="1">
      <alignment horizontal="center" vertical="center"/>
    </xf>
    <xf numFmtId="2" fontId="8" fillId="24" borderId="10" xfId="0" applyNumberFormat="1" applyFont="1" applyFill="1" applyBorder="1" applyAlignment="1">
      <alignment horizontal="center" vertical="center"/>
    </xf>
    <xf numFmtId="0" fontId="8" fillId="0" borderId="10" xfId="37" applyFont="1" applyFill="1" applyBorder="1" applyAlignment="1">
      <alignment horizontal="center" vertical="center" wrapText="1"/>
    </xf>
    <xf numFmtId="49" fontId="8" fillId="0" borderId="10" xfId="37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37" applyFont="1" applyFill="1" applyBorder="1" applyAlignment="1" applyProtection="1">
      <alignment horizontal="left" vertical="center" wrapText="1"/>
      <protection locked="0"/>
    </xf>
    <xf numFmtId="0" fontId="8" fillId="0" borderId="10" xfId="37" applyFont="1" applyFill="1" applyBorder="1" applyAlignment="1">
      <alignment horizontal="center" vertical="center"/>
    </xf>
    <xf numFmtId="4" fontId="8" fillId="0" borderId="10" xfId="37" applyNumberFormat="1" applyFont="1" applyFill="1" applyBorder="1" applyAlignment="1">
      <alignment horizontal="center" vertical="center"/>
    </xf>
    <xf numFmtId="0" fontId="7" fillId="0" borderId="10" xfId="37" applyFont="1" applyBorder="1" applyAlignment="1">
      <alignment horizontal="center" vertical="center"/>
    </xf>
    <xf numFmtId="4" fontId="7" fillId="24" borderId="10" xfId="37" applyNumberFormat="1" applyFont="1" applyFill="1" applyBorder="1" applyAlignment="1">
      <alignment horizontal="center" vertical="center"/>
    </xf>
    <xf numFmtId="0" fontId="7" fillId="24" borderId="18" xfId="0" applyFont="1" applyFill="1" applyBorder="1" applyAlignment="1">
      <alignment horizontal="center" vertical="center"/>
    </xf>
    <xf numFmtId="0" fontId="30" fillId="0" borderId="10" xfId="0" applyFont="1" applyBorder="1" applyAlignment="1">
      <alignment wrapText="1"/>
    </xf>
    <xf numFmtId="0" fontId="7" fillId="24" borderId="10" xfId="0" applyFont="1" applyFill="1" applyBorder="1" applyAlignment="1">
      <alignment horizontal="center" vertical="center"/>
    </xf>
    <xf numFmtId="1" fontId="8" fillId="24" borderId="10" xfId="0" applyNumberFormat="1" applyFont="1" applyFill="1" applyBorder="1" applyAlignment="1">
      <alignment horizontal="center" vertical="center"/>
    </xf>
    <xf numFmtId="1" fontId="7" fillId="24" borderId="10" xfId="0" applyNumberFormat="1" applyFont="1" applyFill="1" applyBorder="1" applyAlignment="1">
      <alignment horizontal="center" vertical="center"/>
    </xf>
    <xf numFmtId="2" fontId="32" fillId="24" borderId="10" xfId="107" applyNumberFormat="1" applyFont="1" applyFill="1" applyBorder="1" applyAlignment="1">
      <alignment horizontal="center" vertical="center"/>
    </xf>
    <xf numFmtId="165" fontId="7" fillId="0" borderId="0" xfId="37" applyNumberFormat="1" applyFont="1"/>
    <xf numFmtId="2" fontId="7" fillId="24" borderId="10" xfId="55" applyNumberFormat="1" applyFont="1" applyFill="1" applyBorder="1" applyAlignment="1">
      <alignment horizontal="center" vertical="center"/>
    </xf>
    <xf numFmtId="2" fontId="8" fillId="24" borderId="10" xfId="55" applyNumberFormat="1" applyFont="1" applyFill="1" applyBorder="1" applyAlignment="1">
      <alignment horizontal="center" vertical="center"/>
    </xf>
    <xf numFmtId="2" fontId="32" fillId="24" borderId="10" xfId="55" applyNumberFormat="1" applyFont="1" applyFill="1" applyBorder="1" applyAlignment="1">
      <alignment horizontal="center" vertical="center" wrapText="1"/>
    </xf>
    <xf numFmtId="2" fontId="32" fillId="24" borderId="10" xfId="55" applyNumberFormat="1" applyFont="1" applyFill="1" applyBorder="1" applyAlignment="1">
      <alignment horizontal="center" vertical="center"/>
    </xf>
    <xf numFmtId="49" fontId="7" fillId="0" borderId="10" xfId="37" applyNumberFormat="1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left" vertical="center" wrapText="1"/>
    </xf>
    <xf numFmtId="0" fontId="7" fillId="24" borderId="25" xfId="37" applyFont="1" applyFill="1" applyBorder="1" applyAlignment="1">
      <alignment horizontal="center" vertical="center" wrapText="1"/>
    </xf>
    <xf numFmtId="0" fontId="7" fillId="0" borderId="25" xfId="37" applyFont="1" applyFill="1" applyBorder="1" applyAlignment="1">
      <alignment horizontal="center" vertical="center" wrapText="1"/>
    </xf>
    <xf numFmtId="0" fontId="37" fillId="24" borderId="0" xfId="55" applyFont="1" applyFill="1" applyAlignment="1">
      <alignment vertical="center"/>
    </xf>
    <xf numFmtId="0" fontId="45" fillId="0" borderId="0" xfId="37" applyFont="1"/>
    <xf numFmtId="2" fontId="7" fillId="0" borderId="10" xfId="0" applyNumberFormat="1" applyFont="1" applyFill="1" applyBorder="1" applyAlignment="1">
      <alignment horizontal="center" vertical="center" wrapText="1"/>
    </xf>
    <xf numFmtId="2" fontId="7" fillId="0" borderId="13" xfId="0" applyNumberFormat="1" applyFont="1" applyFill="1" applyBorder="1" applyAlignment="1" applyProtection="1">
      <alignment horizontal="center" vertical="center"/>
    </xf>
    <xf numFmtId="0" fontId="32" fillId="0" borderId="0" xfId="55" applyFont="1" applyAlignment="1">
      <alignment horizontal="center" vertical="center"/>
    </xf>
    <xf numFmtId="0" fontId="38" fillId="0" borderId="0" xfId="37" applyFont="1" applyFill="1" applyAlignment="1">
      <alignment horizontal="center" wrapText="1"/>
    </xf>
    <xf numFmtId="0" fontId="38" fillId="0" borderId="21" xfId="37" applyFont="1" applyFill="1" applyBorder="1" applyAlignment="1"/>
    <xf numFmtId="0" fontId="8" fillId="0" borderId="21" xfId="37" applyFont="1" applyBorder="1" applyAlignment="1">
      <alignment wrapText="1"/>
    </xf>
    <xf numFmtId="0" fontId="7" fillId="24" borderId="0" xfId="37" applyFont="1" applyFill="1"/>
    <xf numFmtId="0" fontId="35" fillId="24" borderId="0" xfId="37" applyFont="1" applyFill="1" applyAlignment="1">
      <alignment horizontal="right" vertical="center"/>
    </xf>
    <xf numFmtId="0" fontId="27" fillId="24" borderId="0" xfId="37" applyFont="1" applyFill="1"/>
    <xf numFmtId="0" fontId="35" fillId="24" borderId="0" xfId="37" applyFont="1" applyFill="1" applyAlignment="1">
      <alignment horizontal="right"/>
    </xf>
    <xf numFmtId="0" fontId="38" fillId="24" borderId="0" xfId="37" applyFont="1" applyFill="1" applyAlignment="1"/>
    <xf numFmtId="0" fontId="38" fillId="24" borderId="0" xfId="37" applyFont="1" applyFill="1" applyAlignment="1">
      <alignment wrapText="1"/>
    </xf>
    <xf numFmtId="0" fontId="32" fillId="24" borderId="0" xfId="55" applyFont="1" applyFill="1" applyAlignment="1">
      <alignment horizontal="center" vertical="center"/>
    </xf>
    <xf numFmtId="0" fontId="46" fillId="24" borderId="0" xfId="55" applyFont="1" applyFill="1" applyAlignment="1">
      <alignment vertical="center"/>
    </xf>
    <xf numFmtId="0" fontId="36" fillId="24" borderId="0" xfId="55" applyFont="1" applyFill="1" applyAlignment="1">
      <alignment vertical="center"/>
    </xf>
    <xf numFmtId="0" fontId="32" fillId="24" borderId="0" xfId="55" applyFont="1" applyFill="1" applyAlignment="1">
      <alignment vertical="center"/>
    </xf>
    <xf numFmtId="0" fontId="7" fillId="24" borderId="0" xfId="37" applyFont="1" applyFill="1" applyAlignment="1"/>
    <xf numFmtId="0" fontId="27" fillId="24" borderId="0" xfId="37" applyFont="1" applyFill="1" applyAlignment="1">
      <alignment vertical="center"/>
    </xf>
    <xf numFmtId="0" fontId="7" fillId="24" borderId="10" xfId="55" applyFont="1" applyFill="1" applyBorder="1" applyAlignment="1">
      <alignment horizontal="center" wrapText="1"/>
    </xf>
    <xf numFmtId="0" fontId="27" fillId="24" borderId="0" xfId="37" applyFont="1" applyFill="1" applyAlignment="1"/>
    <xf numFmtId="2" fontId="7" fillId="24" borderId="10" xfId="37" applyNumberFormat="1" applyFont="1" applyFill="1" applyBorder="1" applyAlignment="1">
      <alignment horizontal="center" vertical="center" wrapText="1"/>
    </xf>
    <xf numFmtId="0" fontId="7" fillId="0" borderId="0" xfId="36" applyNumberFormat="1" applyFont="1" applyBorder="1" applyAlignment="1">
      <alignment horizontal="left"/>
    </xf>
    <xf numFmtId="0" fontId="7" fillId="0" borderId="0" xfId="36" applyNumberFormat="1" applyFont="1" applyBorder="1" applyAlignment="1">
      <alignment horizontal="right"/>
    </xf>
    <xf numFmtId="0" fontId="47" fillId="0" borderId="0" xfId="36" applyNumberFormat="1" applyFont="1" applyBorder="1" applyAlignment="1">
      <alignment horizontal="left"/>
    </xf>
    <xf numFmtId="0" fontId="48" fillId="0" borderId="0" xfId="36" applyNumberFormat="1" applyFont="1" applyBorder="1" applyAlignment="1">
      <alignment horizontal="left"/>
    </xf>
    <xf numFmtId="0" fontId="7" fillId="0" borderId="0" xfId="36" applyNumberFormat="1" applyFont="1" applyBorder="1" applyAlignment="1">
      <alignment horizontal="center"/>
    </xf>
    <xf numFmtId="0" fontId="49" fillId="0" borderId="0" xfId="36" applyNumberFormat="1" applyFont="1" applyBorder="1" applyAlignment="1">
      <alignment horizontal="left"/>
    </xf>
    <xf numFmtId="0" fontId="7" fillId="0" borderId="10" xfId="37" applyFont="1" applyBorder="1" applyAlignment="1">
      <alignment horizontal="center" vertical="center" wrapText="1"/>
    </xf>
    <xf numFmtId="0" fontId="7" fillId="0" borderId="10" xfId="36" applyNumberFormat="1" applyFont="1" applyBorder="1" applyAlignment="1">
      <alignment horizontal="center"/>
    </xf>
    <xf numFmtId="0" fontId="7" fillId="24" borderId="10" xfId="36" applyNumberFormat="1" applyFont="1" applyFill="1" applyBorder="1" applyAlignment="1">
      <alignment horizontal="center" vertical="center" wrapText="1"/>
    </xf>
    <xf numFmtId="0" fontId="7" fillId="0" borderId="10" xfId="36" applyNumberFormat="1" applyFont="1" applyBorder="1" applyAlignment="1">
      <alignment horizontal="center" vertical="center" wrapText="1"/>
    </xf>
    <xf numFmtId="0" fontId="46" fillId="0" borderId="0" xfId="55" applyFont="1" applyAlignment="1">
      <alignment vertical="center"/>
    </xf>
    <xf numFmtId="0" fontId="7" fillId="0" borderId="0" xfId="37" applyFont="1" applyFill="1" applyAlignment="1"/>
    <xf numFmtId="0" fontId="46" fillId="0" borderId="0" xfId="55" applyFont="1" applyAlignment="1"/>
    <xf numFmtId="0" fontId="37" fillId="0" borderId="0" xfId="55" applyFont="1" applyAlignment="1"/>
    <xf numFmtId="0" fontId="32" fillId="0" borderId="0" xfId="55" applyFont="1" applyAlignment="1">
      <alignment horizontal="center"/>
    </xf>
    <xf numFmtId="0" fontId="7" fillId="0" borderId="0" xfId="37" applyFont="1" applyAlignment="1"/>
    <xf numFmtId="0" fontId="35" fillId="0" borderId="0" xfId="37" applyFont="1" applyFill="1" applyAlignment="1">
      <alignment horizontal="right" vertical="center"/>
    </xf>
    <xf numFmtId="0" fontId="35" fillId="0" borderId="0" xfId="37" applyFont="1" applyFill="1" applyAlignment="1">
      <alignment horizontal="right"/>
    </xf>
    <xf numFmtId="0" fontId="38" fillId="0" borderId="0" xfId="37" applyFont="1" applyFill="1" applyAlignment="1"/>
    <xf numFmtId="0" fontId="46" fillId="0" borderId="0" xfId="55" applyFont="1" applyFill="1" applyAlignment="1">
      <alignment vertical="center"/>
    </xf>
    <xf numFmtId="0" fontId="36" fillId="0" borderId="0" xfId="55" applyFont="1" applyFill="1" applyAlignment="1">
      <alignment vertical="center"/>
    </xf>
    <xf numFmtId="0" fontId="32" fillId="0" borderId="0" xfId="55" applyFont="1" applyFill="1" applyAlignment="1">
      <alignment vertical="center"/>
    </xf>
    <xf numFmtId="0" fontId="37" fillId="0" borderId="0" xfId="55" applyFont="1" applyFill="1" applyAlignment="1">
      <alignment vertical="center"/>
    </xf>
    <xf numFmtId="0" fontId="7" fillId="24" borderId="10" xfId="37" applyFont="1" applyFill="1" applyBorder="1" applyAlignment="1">
      <alignment horizontal="center" vertical="center"/>
    </xf>
    <xf numFmtId="2" fontId="7" fillId="24" borderId="10" xfId="37" applyNumberFormat="1" applyFont="1" applyFill="1" applyBorder="1" applyAlignment="1">
      <alignment horizontal="center" vertical="center"/>
    </xf>
    <xf numFmtId="0" fontId="7" fillId="24" borderId="10" xfId="37" applyFont="1" applyFill="1" applyBorder="1" applyAlignment="1">
      <alignment horizontal="center" vertical="center" wrapText="1"/>
    </xf>
    <xf numFmtId="0" fontId="7" fillId="24" borderId="10" xfId="37" applyFont="1" applyFill="1" applyBorder="1" applyAlignment="1">
      <alignment horizontal="left" vertical="center" wrapText="1"/>
    </xf>
    <xf numFmtId="0" fontId="8" fillId="24" borderId="18" xfId="37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/>
    </xf>
    <xf numFmtId="4" fontId="32" fillId="0" borderId="10" xfId="0" applyNumberFormat="1" applyFont="1" applyFill="1" applyBorder="1" applyAlignment="1">
      <alignment horizontal="center" vertical="center"/>
    </xf>
    <xf numFmtId="4" fontId="32" fillId="0" borderId="10" xfId="107" applyNumberFormat="1" applyFont="1" applyFill="1" applyBorder="1" applyAlignment="1">
      <alignment horizontal="center" vertical="center"/>
    </xf>
    <xf numFmtId="0" fontId="8" fillId="0" borderId="10" xfId="37" applyFont="1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 wrapText="1"/>
    </xf>
    <xf numFmtId="0" fontId="7" fillId="24" borderId="10" xfId="55" applyFont="1" applyFill="1" applyBorder="1" applyAlignment="1">
      <alignment horizontal="center" wrapText="1"/>
    </xf>
    <xf numFmtId="0" fontId="7" fillId="25" borderId="0" xfId="37" applyFont="1" applyFill="1" applyAlignment="1">
      <alignment vertical="center"/>
    </xf>
    <xf numFmtId="0" fontId="7" fillId="0" borderId="10" xfId="37" applyFont="1" applyFill="1" applyBorder="1" applyAlignment="1" applyProtection="1">
      <alignment horizontal="left" vertical="center" wrapText="1"/>
      <protection locked="0"/>
    </xf>
    <xf numFmtId="2" fontId="33" fillId="0" borderId="10" xfId="37" applyNumberFormat="1" applyFont="1" applyFill="1" applyBorder="1" applyAlignment="1">
      <alignment horizontal="center" vertical="top"/>
    </xf>
    <xf numFmtId="2" fontId="33" fillId="0" borderId="10" xfId="37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top"/>
    </xf>
    <xf numFmtId="2" fontId="8" fillId="0" borderId="10" xfId="0" applyNumberFormat="1" applyFont="1" applyFill="1" applyBorder="1" applyAlignment="1">
      <alignment horizontal="center" vertical="top"/>
    </xf>
    <xf numFmtId="0" fontId="42" fillId="0" borderId="10" xfId="0" applyFont="1" applyFill="1" applyBorder="1" applyAlignment="1">
      <alignment horizontal="center" vertical="top" wrapText="1"/>
    </xf>
    <xf numFmtId="2" fontId="32" fillId="0" borderId="10" xfId="107" applyNumberFormat="1" applyFont="1" applyFill="1" applyBorder="1" applyAlignment="1">
      <alignment horizontal="center" vertical="center"/>
    </xf>
    <xf numFmtId="0" fontId="8" fillId="24" borderId="10" xfId="0" applyFont="1" applyFill="1" applyBorder="1" applyAlignment="1">
      <alignment horizontal="center" vertical="center"/>
    </xf>
    <xf numFmtId="0" fontId="32" fillId="24" borderId="10" xfId="37" applyFont="1" applyFill="1" applyBorder="1" applyAlignment="1">
      <alignment vertical="center"/>
    </xf>
    <xf numFmtId="0" fontId="32" fillId="24" borderId="10" xfId="37" applyFont="1" applyFill="1" applyBorder="1" applyAlignment="1">
      <alignment horizontal="center" vertical="center"/>
    </xf>
    <xf numFmtId="0" fontId="38" fillId="0" borderId="0" xfId="37" applyFont="1" applyFill="1" applyAlignment="1">
      <alignment horizontal="center" wrapText="1"/>
    </xf>
    <xf numFmtId="0" fontId="37" fillId="0" borderId="0" xfId="55" applyFont="1" applyFill="1" applyAlignment="1">
      <alignment horizontal="center" vertical="center"/>
    </xf>
    <xf numFmtId="0" fontId="7" fillId="0" borderId="0" xfId="37" applyFont="1" applyFill="1" applyAlignment="1">
      <alignment horizontal="center"/>
    </xf>
    <xf numFmtId="0" fontId="8" fillId="0" borderId="11" xfId="37" applyFont="1" applyFill="1" applyBorder="1" applyAlignment="1">
      <alignment horizontal="center" vertical="center" wrapText="1"/>
    </xf>
    <xf numFmtId="0" fontId="8" fillId="0" borderId="17" xfId="37" applyFont="1" applyFill="1" applyBorder="1" applyAlignment="1">
      <alignment horizontal="center" vertical="center" wrapText="1"/>
    </xf>
    <xf numFmtId="0" fontId="8" fillId="0" borderId="13" xfId="37" applyFont="1" applyFill="1" applyBorder="1" applyAlignment="1">
      <alignment horizontal="center" vertical="center" wrapText="1"/>
    </xf>
    <xf numFmtId="0" fontId="8" fillId="0" borderId="12" xfId="37" applyFont="1" applyFill="1" applyBorder="1" applyAlignment="1">
      <alignment horizontal="center" vertical="center" wrapText="1"/>
    </xf>
    <xf numFmtId="0" fontId="8" fillId="0" borderId="18" xfId="37" applyFont="1" applyFill="1" applyBorder="1" applyAlignment="1">
      <alignment horizontal="center" vertical="center" wrapText="1"/>
    </xf>
    <xf numFmtId="0" fontId="8" fillId="0" borderId="24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7" fillId="0" borderId="0" xfId="37" applyFont="1" applyAlignment="1">
      <alignment horizontal="center"/>
    </xf>
    <xf numFmtId="0" fontId="8" fillId="0" borderId="16" xfId="37" applyFont="1" applyFill="1" applyBorder="1" applyAlignment="1">
      <alignment horizontal="center" vertical="center" wrapText="1"/>
    </xf>
    <xf numFmtId="0" fontId="8" fillId="0" borderId="20" xfId="37" applyFont="1" applyFill="1" applyBorder="1" applyAlignment="1">
      <alignment horizontal="center" vertical="center" wrapText="1"/>
    </xf>
    <xf numFmtId="0" fontId="8" fillId="0" borderId="14" xfId="37" applyFont="1" applyFill="1" applyBorder="1" applyAlignment="1">
      <alignment horizontal="center" vertical="center" wrapText="1"/>
    </xf>
    <xf numFmtId="0" fontId="8" fillId="0" borderId="19" xfId="37" applyFont="1" applyFill="1" applyBorder="1" applyAlignment="1">
      <alignment horizontal="center" vertical="center" wrapText="1"/>
    </xf>
    <xf numFmtId="0" fontId="8" fillId="0" borderId="22" xfId="37" applyFont="1" applyFill="1" applyBorder="1" applyAlignment="1">
      <alignment horizontal="center" vertical="center" wrapText="1"/>
    </xf>
    <xf numFmtId="0" fontId="8" fillId="0" borderId="23" xfId="37" applyFont="1" applyFill="1" applyBorder="1" applyAlignment="1">
      <alignment horizontal="center" vertical="center" wrapText="1"/>
    </xf>
    <xf numFmtId="0" fontId="8" fillId="0" borderId="12" xfId="37" applyFont="1" applyFill="1" applyBorder="1" applyAlignment="1">
      <alignment horizontal="center" vertical="center"/>
    </xf>
    <xf numFmtId="0" fontId="8" fillId="0" borderId="24" xfId="37" applyFont="1" applyFill="1" applyBorder="1" applyAlignment="1">
      <alignment horizontal="center" vertical="center"/>
    </xf>
    <xf numFmtId="0" fontId="8" fillId="0" borderId="18" xfId="37" applyFont="1" applyFill="1" applyBorder="1" applyAlignment="1">
      <alignment horizontal="center" vertical="center"/>
    </xf>
    <xf numFmtId="0" fontId="8" fillId="0" borderId="15" xfId="37" applyFont="1" applyFill="1" applyBorder="1" applyAlignment="1">
      <alignment horizontal="center" vertical="center" wrapText="1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2" xfId="45" applyFont="1" applyFill="1" applyBorder="1" applyAlignment="1">
      <alignment horizontal="center" vertical="center"/>
    </xf>
    <xf numFmtId="0" fontId="29" fillId="0" borderId="24" xfId="45" applyFont="1" applyFill="1" applyBorder="1" applyAlignment="1">
      <alignment horizontal="center" vertical="center"/>
    </xf>
    <xf numFmtId="0" fontId="29" fillId="0" borderId="18" xfId="45" applyFont="1" applyFill="1" applyBorder="1" applyAlignment="1">
      <alignment horizontal="center" vertical="center"/>
    </xf>
    <xf numFmtId="0" fontId="29" fillId="0" borderId="12" xfId="45" applyFont="1" applyFill="1" applyBorder="1" applyAlignment="1">
      <alignment horizontal="center" vertical="center" wrapText="1"/>
    </xf>
    <xf numFmtId="0" fontId="29" fillId="0" borderId="24" xfId="45" applyFont="1" applyFill="1" applyBorder="1" applyAlignment="1">
      <alignment horizontal="center" vertical="center" wrapText="1"/>
    </xf>
    <xf numFmtId="0" fontId="29" fillId="0" borderId="18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wrapText="1"/>
    </xf>
    <xf numFmtId="0" fontId="38" fillId="0" borderId="0" xfId="0" applyFont="1" applyFill="1" applyAlignment="1">
      <alignment horizontal="center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32" fillId="0" borderId="10" xfId="55" applyFont="1" applyBorder="1" applyAlignment="1">
      <alignment horizontal="center" vertical="center" textRotation="90" wrapText="1"/>
    </xf>
    <xf numFmtId="0" fontId="32" fillId="0" borderId="12" xfId="55" applyFont="1" applyBorder="1" applyAlignment="1">
      <alignment horizontal="center" vertical="center" textRotation="90" wrapText="1"/>
    </xf>
    <xf numFmtId="0" fontId="32" fillId="0" borderId="18" xfId="55" applyFont="1" applyBorder="1" applyAlignment="1">
      <alignment horizontal="center" vertical="center" textRotation="90" wrapText="1"/>
    </xf>
    <xf numFmtId="0" fontId="7" fillId="24" borderId="10" xfId="55" applyFont="1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 wrapText="1"/>
    </xf>
    <xf numFmtId="0" fontId="37" fillId="24" borderId="0" xfId="55" applyFont="1" applyFill="1" applyAlignment="1">
      <alignment horizontal="center" vertical="center"/>
    </xf>
    <xf numFmtId="0" fontId="7" fillId="24" borderId="0" xfId="37" applyFont="1" applyFill="1" applyAlignment="1">
      <alignment horizontal="center"/>
    </xf>
    <xf numFmtId="0" fontId="7" fillId="24" borderId="12" xfId="55" applyFont="1" applyFill="1" applyBorder="1" applyAlignment="1">
      <alignment horizontal="center" vertical="center" wrapText="1"/>
    </xf>
    <xf numFmtId="0" fontId="7" fillId="24" borderId="18" xfId="55" applyFont="1" applyFill="1" applyBorder="1" applyAlignment="1">
      <alignment horizontal="center" vertical="center" wrapText="1"/>
    </xf>
    <xf numFmtId="0" fontId="32" fillId="0" borderId="10" xfId="55" applyFont="1" applyBorder="1" applyAlignment="1">
      <alignment horizontal="center" vertical="center" wrapText="1"/>
    </xf>
    <xf numFmtId="0" fontId="7" fillId="24" borderId="10" xfId="55" applyFont="1" applyFill="1" applyBorder="1" applyAlignment="1">
      <alignment horizontal="center" wrapText="1"/>
    </xf>
    <xf numFmtId="0" fontId="7" fillId="24" borderId="24" xfId="55" applyFont="1" applyFill="1" applyBorder="1" applyAlignment="1">
      <alignment horizontal="center" vertical="center" wrapText="1"/>
    </xf>
    <xf numFmtId="0" fontId="7" fillId="0" borderId="0" xfId="36" applyNumberFormat="1" applyFont="1" applyBorder="1" applyAlignment="1">
      <alignment horizontal="right" vertical="top" wrapText="1"/>
    </xf>
    <xf numFmtId="0" fontId="8" fillId="0" borderId="0" xfId="37" applyFont="1" applyFill="1" applyAlignment="1">
      <alignment horizontal="center" wrapText="1"/>
    </xf>
    <xf numFmtId="0" fontId="44" fillId="0" borderId="0" xfId="55" applyFont="1" applyAlignment="1">
      <alignment horizontal="center" vertical="center"/>
    </xf>
    <xf numFmtId="0" fontId="7" fillId="0" borderId="16" xfId="37" applyNumberFormat="1" applyFont="1" applyBorder="1" applyAlignment="1">
      <alignment horizontal="center" vertical="center" wrapText="1"/>
    </xf>
    <xf numFmtId="0" fontId="7" fillId="0" borderId="20" xfId="37" applyNumberFormat="1" applyFont="1" applyBorder="1" applyAlignment="1">
      <alignment horizontal="center" vertical="center" wrapText="1"/>
    </xf>
    <xf numFmtId="0" fontId="7" fillId="0" borderId="12" xfId="37" applyNumberFormat="1" applyFont="1" applyBorder="1" applyAlignment="1">
      <alignment horizontal="center" vertical="center" wrapText="1"/>
    </xf>
    <xf numFmtId="0" fontId="7" fillId="0" borderId="18" xfId="37" applyNumberFormat="1" applyFont="1" applyBorder="1" applyAlignment="1">
      <alignment horizontal="center" vertical="center" wrapText="1"/>
    </xf>
    <xf numFmtId="0" fontId="7" fillId="0" borderId="11" xfId="36" applyNumberFormat="1" applyFont="1" applyBorder="1" applyAlignment="1">
      <alignment horizontal="center" vertical="center" wrapText="1"/>
    </xf>
    <xf numFmtId="0" fontId="7" fillId="0" borderId="13" xfId="36" applyNumberFormat="1" applyFont="1" applyBorder="1" applyAlignment="1">
      <alignment horizontal="center" vertical="center" wrapText="1"/>
    </xf>
    <xf numFmtId="0" fontId="7" fillId="0" borderId="14" xfId="36" applyNumberFormat="1" applyFont="1" applyBorder="1" applyAlignment="1">
      <alignment horizontal="center" vertical="center" wrapText="1"/>
    </xf>
    <xf numFmtId="4" fontId="7" fillId="0" borderId="0" xfId="37" applyNumberFormat="1" applyFont="1"/>
  </cellXfs>
  <cellStyles count="109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13 3" xfId="107"/>
    <cellStyle name="Обычный 2" xfId="3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8" xfId="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Финансовый 4" xfId="108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Z56"/>
  <sheetViews>
    <sheetView tabSelected="1" view="pageBreakPreview" topLeftCell="A46" zoomScale="55" zoomScaleSheetLayoutView="55" workbookViewId="0">
      <selection activeCell="T55" sqref="T55"/>
    </sheetView>
  </sheetViews>
  <sheetFormatPr defaultRowHeight="15.75"/>
  <cols>
    <col min="1" max="1" width="12.125" style="3" customWidth="1"/>
    <col min="2" max="2" width="37.25" style="3" bestFit="1" customWidth="1"/>
    <col min="3" max="3" width="15" style="3" customWidth="1"/>
    <col min="4" max="4" width="10.375" style="3" customWidth="1"/>
    <col min="5" max="5" width="12.75" style="3" customWidth="1"/>
    <col min="6" max="6" width="9" style="3" customWidth="1"/>
    <col min="7" max="7" width="27.25" style="3" customWidth="1"/>
    <col min="8" max="9" width="23.375" style="3" customWidth="1"/>
    <col min="10" max="10" width="22.375" style="90" customWidth="1"/>
    <col min="11" max="11" width="7.75" style="89" customWidth="1"/>
    <col min="12" max="13" width="9" style="89" customWidth="1"/>
    <col min="14" max="14" width="8.375" style="89" customWidth="1"/>
    <col min="15" max="15" width="9.125" style="89" customWidth="1"/>
    <col min="16" max="16" width="8.5" style="185" customWidth="1"/>
    <col min="17" max="17" width="9.125" style="89" customWidth="1"/>
    <col min="18" max="18" width="7.875" style="89" customWidth="1"/>
    <col min="19" max="20" width="10.625" style="89" customWidth="1"/>
    <col min="21" max="21" width="22.625" style="90" customWidth="1"/>
    <col min="22" max="22" width="12.75" style="89" customWidth="1"/>
    <col min="23" max="23" width="10.875" style="89" customWidth="1"/>
    <col min="24" max="24" width="34.75" style="3" customWidth="1"/>
    <col min="25" max="25" width="23" style="3" customWidth="1"/>
    <col min="26" max="26" width="16.625" style="3" customWidth="1"/>
    <col min="27" max="27" width="12.125" style="3" customWidth="1"/>
    <col min="28" max="28" width="10.625" style="3" customWidth="1"/>
    <col min="29" max="29" width="22.75" style="3" customWidth="1"/>
    <col min="30" max="67" width="10.625" style="3" customWidth="1"/>
    <col min="68" max="68" width="12.125" style="3" customWidth="1"/>
    <col min="69" max="69" width="11.5" style="3" customWidth="1"/>
    <col min="70" max="70" width="14.125" style="3" customWidth="1"/>
    <col min="71" max="71" width="15.125" style="3" customWidth="1"/>
    <col min="72" max="72" width="13" style="3" customWidth="1"/>
    <col min="73" max="73" width="11.75" style="3" customWidth="1"/>
    <col min="74" max="74" width="17.5" style="3" customWidth="1"/>
    <col min="75" max="16384" width="9" style="3"/>
  </cols>
  <sheetData>
    <row r="1" spans="1:26" ht="18.7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166" t="s">
        <v>315</v>
      </c>
      <c r="Z1" s="2"/>
    </row>
    <row r="2" spans="1:26" ht="18.7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167" t="s">
        <v>0</v>
      </c>
      <c r="Z2" s="2"/>
    </row>
    <row r="3" spans="1:26" ht="18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167" t="s">
        <v>295</v>
      </c>
      <c r="Z3" s="2"/>
    </row>
    <row r="4" spans="1:26" ht="18.7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167"/>
      <c r="Y4" s="16"/>
      <c r="Z4" s="16"/>
    </row>
    <row r="5" spans="1:26" ht="18.75">
      <c r="A5" s="196" t="s">
        <v>316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Z5" s="10"/>
    </row>
    <row r="6" spans="1:26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27"/>
      <c r="Z6" s="27"/>
    </row>
    <row r="7" spans="1:26" ht="18.75">
      <c r="A7" s="196" t="s">
        <v>297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27"/>
      <c r="Z7" s="27"/>
    </row>
    <row r="8" spans="1:26" ht="18.75">
      <c r="A8" s="196" t="s">
        <v>49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32"/>
      <c r="Z8" s="132"/>
    </row>
    <row r="9" spans="1:26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18"/>
      <c r="Z9" s="18"/>
    </row>
    <row r="10" spans="1:26" ht="18.75">
      <c r="A10" s="197" t="s">
        <v>298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7"/>
      <c r="Z10" s="17"/>
    </row>
    <row r="11" spans="1:26">
      <c r="A11" s="171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31"/>
      <c r="Z11" s="131"/>
    </row>
    <row r="12" spans="1:26" ht="18.75">
      <c r="A12" s="198" t="s">
        <v>330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27"/>
      <c r="Z12" s="127"/>
    </row>
    <row r="13" spans="1:26" ht="18.75">
      <c r="A13" s="133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28"/>
      <c r="Z13" s="28"/>
    </row>
    <row r="14" spans="1:26" ht="58.5" customHeight="1">
      <c r="A14" s="205" t="s">
        <v>43</v>
      </c>
      <c r="B14" s="205" t="s">
        <v>42</v>
      </c>
      <c r="C14" s="205" t="s">
        <v>2</v>
      </c>
      <c r="D14" s="205" t="s">
        <v>10</v>
      </c>
      <c r="E14" s="205"/>
      <c r="F14" s="205"/>
      <c r="G14" s="199" t="s">
        <v>60</v>
      </c>
      <c r="H14" s="199" t="s">
        <v>59</v>
      </c>
      <c r="I14" s="199" t="s">
        <v>240</v>
      </c>
      <c r="J14" s="199" t="s">
        <v>239</v>
      </c>
      <c r="K14" s="202" t="s">
        <v>11</v>
      </c>
      <c r="L14" s="204"/>
      <c r="M14" s="204"/>
      <c r="N14" s="204"/>
      <c r="O14" s="204"/>
      <c r="P14" s="204"/>
      <c r="Q14" s="204"/>
      <c r="R14" s="204"/>
      <c r="S14" s="204"/>
      <c r="T14" s="203"/>
      <c r="U14" s="199" t="s">
        <v>294</v>
      </c>
      <c r="V14" s="205" t="s">
        <v>65</v>
      </c>
      <c r="W14" s="205"/>
      <c r="X14" s="205" t="s">
        <v>12</v>
      </c>
      <c r="Y14" s="5"/>
      <c r="Z14" s="5"/>
    </row>
    <row r="15" spans="1:26">
      <c r="A15" s="205"/>
      <c r="B15" s="205"/>
      <c r="C15" s="205"/>
      <c r="D15" s="205"/>
      <c r="E15" s="205"/>
      <c r="F15" s="205"/>
      <c r="G15" s="200"/>
      <c r="H15" s="200"/>
      <c r="I15" s="200"/>
      <c r="J15" s="200"/>
      <c r="K15" s="202" t="s">
        <v>23</v>
      </c>
      <c r="L15" s="203"/>
      <c r="M15" s="202" t="s">
        <v>24</v>
      </c>
      <c r="N15" s="203"/>
      <c r="O15" s="202" t="s">
        <v>25</v>
      </c>
      <c r="P15" s="203"/>
      <c r="Q15" s="202" t="s">
        <v>26</v>
      </c>
      <c r="R15" s="203"/>
      <c r="S15" s="202" t="s">
        <v>27</v>
      </c>
      <c r="T15" s="203"/>
      <c r="U15" s="200"/>
      <c r="V15" s="205" t="s">
        <v>13</v>
      </c>
      <c r="W15" s="205" t="s">
        <v>14</v>
      </c>
      <c r="X15" s="205"/>
    </row>
    <row r="16" spans="1:26" ht="135">
      <c r="A16" s="205"/>
      <c r="B16" s="205"/>
      <c r="C16" s="205"/>
      <c r="D16" s="39" t="s">
        <v>29</v>
      </c>
      <c r="E16" s="39" t="s">
        <v>6</v>
      </c>
      <c r="F16" s="39" t="s">
        <v>5</v>
      </c>
      <c r="G16" s="201"/>
      <c r="H16" s="201"/>
      <c r="I16" s="201"/>
      <c r="J16" s="201"/>
      <c r="K16" s="182" t="s">
        <v>17</v>
      </c>
      <c r="L16" s="182" t="s">
        <v>18</v>
      </c>
      <c r="M16" s="182" t="s">
        <v>17</v>
      </c>
      <c r="N16" s="182" t="s">
        <v>18</v>
      </c>
      <c r="O16" s="182" t="s">
        <v>17</v>
      </c>
      <c r="P16" s="182" t="s">
        <v>18</v>
      </c>
      <c r="Q16" s="182" t="s">
        <v>17</v>
      </c>
      <c r="R16" s="182" t="s">
        <v>18</v>
      </c>
      <c r="S16" s="182" t="s">
        <v>17</v>
      </c>
      <c r="T16" s="182" t="s">
        <v>18</v>
      </c>
      <c r="U16" s="201"/>
      <c r="V16" s="205"/>
      <c r="W16" s="205"/>
      <c r="X16" s="205"/>
    </row>
    <row r="17" spans="1:26">
      <c r="A17" s="182">
        <v>1</v>
      </c>
      <c r="B17" s="182">
        <f>A17+1</f>
        <v>2</v>
      </c>
      <c r="C17" s="182">
        <f t="shared" ref="C17:G17" si="0">B17+1</f>
        <v>3</v>
      </c>
      <c r="D17" s="182">
        <f t="shared" si="0"/>
        <v>4</v>
      </c>
      <c r="E17" s="182">
        <f t="shared" si="0"/>
        <v>5</v>
      </c>
      <c r="F17" s="182">
        <f t="shared" si="0"/>
        <v>6</v>
      </c>
      <c r="G17" s="182">
        <f t="shared" si="0"/>
        <v>7</v>
      </c>
      <c r="H17" s="182">
        <f t="shared" ref="H17" si="1">G17+1</f>
        <v>8</v>
      </c>
      <c r="I17" s="182">
        <f t="shared" ref="I17" si="2">H17+1</f>
        <v>9</v>
      </c>
      <c r="J17" s="182">
        <f t="shared" ref="J17" si="3">I17+1</f>
        <v>10</v>
      </c>
      <c r="K17" s="182">
        <f t="shared" ref="K17" si="4">J17+1</f>
        <v>11</v>
      </c>
      <c r="L17" s="182">
        <f t="shared" ref="L17" si="5">K17+1</f>
        <v>12</v>
      </c>
      <c r="M17" s="182">
        <f t="shared" ref="M17" si="6">L17+1</f>
        <v>13</v>
      </c>
      <c r="N17" s="182">
        <f t="shared" ref="N17" si="7">M17+1</f>
        <v>14</v>
      </c>
      <c r="O17" s="182">
        <f t="shared" ref="O17" si="8">N17+1</f>
        <v>15</v>
      </c>
      <c r="P17" s="182">
        <f t="shared" ref="P17" si="9">O17+1</f>
        <v>16</v>
      </c>
      <c r="Q17" s="182">
        <f t="shared" ref="Q17" si="10">P17+1</f>
        <v>17</v>
      </c>
      <c r="R17" s="182">
        <f t="shared" ref="R17" si="11">Q17+1</f>
        <v>18</v>
      </c>
      <c r="S17" s="182">
        <f t="shared" ref="S17" si="12">R17+1</f>
        <v>19</v>
      </c>
      <c r="T17" s="182">
        <f t="shared" ref="T17" si="13">S17+1</f>
        <v>20</v>
      </c>
      <c r="U17" s="182">
        <f t="shared" ref="U17" si="14">T17+1</f>
        <v>21</v>
      </c>
      <c r="V17" s="182">
        <f t="shared" ref="V17" si="15">U17+1</f>
        <v>22</v>
      </c>
      <c r="W17" s="182">
        <f t="shared" ref="W17" si="16">V17+1</f>
        <v>23</v>
      </c>
      <c r="X17" s="182">
        <f t="shared" ref="X17" si="17">W17+1</f>
        <v>24</v>
      </c>
    </row>
    <row r="18" spans="1:26">
      <c r="A18" s="106" t="s">
        <v>69</v>
      </c>
      <c r="B18" s="107" t="s">
        <v>241</v>
      </c>
      <c r="C18" s="108" t="s">
        <v>71</v>
      </c>
      <c r="D18" s="182" t="s">
        <v>226</v>
      </c>
      <c r="E18" s="182" t="s">
        <v>226</v>
      </c>
      <c r="F18" s="182" t="s">
        <v>226</v>
      </c>
      <c r="G18" s="109">
        <f>G20</f>
        <v>14.019579999999999</v>
      </c>
      <c r="H18" s="109">
        <f t="shared" ref="H18:W18" si="18">H20</f>
        <v>226.875258832274</v>
      </c>
      <c r="I18" s="109">
        <f t="shared" si="18"/>
        <v>66.729290954999996</v>
      </c>
      <c r="J18" s="109">
        <f t="shared" si="18"/>
        <v>160.14596787727399</v>
      </c>
      <c r="K18" s="109">
        <f t="shared" si="18"/>
        <v>126.10686066624164</v>
      </c>
      <c r="L18" s="109">
        <f t="shared" si="18"/>
        <v>34.280333589999998</v>
      </c>
      <c r="M18" s="109">
        <f t="shared" si="18"/>
        <v>0</v>
      </c>
      <c r="N18" s="109">
        <f t="shared" si="18"/>
        <v>0</v>
      </c>
      <c r="O18" s="109">
        <f t="shared" si="18"/>
        <v>0</v>
      </c>
      <c r="P18" s="109">
        <f t="shared" si="18"/>
        <v>13.815817320000001</v>
      </c>
      <c r="Q18" s="109">
        <f t="shared" si="18"/>
        <v>0</v>
      </c>
      <c r="R18" s="109">
        <f t="shared" si="18"/>
        <v>20.464516270000001</v>
      </c>
      <c r="S18" s="109">
        <f t="shared" si="18"/>
        <v>126.10686066624164</v>
      </c>
      <c r="T18" s="109">
        <f t="shared" si="18"/>
        <v>0</v>
      </c>
      <c r="U18" s="109">
        <f t="shared" si="18"/>
        <v>125.86563428727403</v>
      </c>
      <c r="V18" s="109">
        <f t="shared" si="18"/>
        <v>-13.815817320000001</v>
      </c>
      <c r="W18" s="109">
        <f t="shared" si="18"/>
        <v>0</v>
      </c>
      <c r="X18" s="57" t="s">
        <v>226</v>
      </c>
    </row>
    <row r="19" spans="1:26">
      <c r="A19" s="106"/>
      <c r="B19" s="186" t="s">
        <v>72</v>
      </c>
      <c r="C19" s="108"/>
      <c r="D19" s="22"/>
      <c r="E19" s="22"/>
      <c r="F19" s="22"/>
      <c r="G19" s="97"/>
      <c r="H19" s="187"/>
      <c r="I19" s="187"/>
      <c r="J19" s="22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22"/>
      <c r="V19" s="92"/>
      <c r="W19" s="92"/>
      <c r="X19" s="71"/>
      <c r="Y19" s="4"/>
      <c r="Z19" s="4"/>
    </row>
    <row r="20" spans="1:26" ht="63">
      <c r="A20" s="123" t="s">
        <v>73</v>
      </c>
      <c r="B20" s="124" t="s">
        <v>242</v>
      </c>
      <c r="C20" s="108" t="s">
        <v>71</v>
      </c>
      <c r="D20" s="22" t="s">
        <v>226</v>
      </c>
      <c r="E20" s="22" t="s">
        <v>226</v>
      </c>
      <c r="F20" s="22" t="s">
        <v>226</v>
      </c>
      <c r="G20" s="97">
        <f t="shared" ref="G20:W20" si="19">G22+G56</f>
        <v>14.019579999999999</v>
      </c>
      <c r="H20" s="97">
        <f t="shared" si="19"/>
        <v>226.875258832274</v>
      </c>
      <c r="I20" s="97">
        <f t="shared" si="19"/>
        <v>66.729290954999996</v>
      </c>
      <c r="J20" s="97">
        <f t="shared" si="19"/>
        <v>160.14596787727399</v>
      </c>
      <c r="K20" s="97">
        <f t="shared" si="19"/>
        <v>126.10686066624164</v>
      </c>
      <c r="L20" s="97">
        <f t="shared" si="19"/>
        <v>34.280333589999998</v>
      </c>
      <c r="M20" s="97">
        <f t="shared" si="19"/>
        <v>0</v>
      </c>
      <c r="N20" s="97">
        <f t="shared" si="19"/>
        <v>0</v>
      </c>
      <c r="O20" s="97">
        <f t="shared" si="19"/>
        <v>0</v>
      </c>
      <c r="P20" s="97">
        <f t="shared" si="19"/>
        <v>13.815817320000001</v>
      </c>
      <c r="Q20" s="97">
        <f t="shared" si="19"/>
        <v>0</v>
      </c>
      <c r="R20" s="97">
        <f t="shared" si="19"/>
        <v>20.464516270000001</v>
      </c>
      <c r="S20" s="97">
        <f t="shared" si="19"/>
        <v>126.10686066624164</v>
      </c>
      <c r="T20" s="97">
        <f t="shared" si="19"/>
        <v>0</v>
      </c>
      <c r="U20" s="97">
        <f t="shared" si="19"/>
        <v>125.86563428727403</v>
      </c>
      <c r="V20" s="97">
        <f t="shared" si="19"/>
        <v>-13.815817320000001</v>
      </c>
      <c r="W20" s="97">
        <f t="shared" si="19"/>
        <v>0</v>
      </c>
      <c r="X20" s="88" t="s">
        <v>226</v>
      </c>
    </row>
    <row r="21" spans="1:26" ht="31.5">
      <c r="A21" s="123" t="s">
        <v>75</v>
      </c>
      <c r="B21" s="124" t="s">
        <v>243</v>
      </c>
      <c r="C21" s="108" t="s">
        <v>71</v>
      </c>
      <c r="D21" s="22" t="s">
        <v>226</v>
      </c>
      <c r="E21" s="22" t="s">
        <v>226</v>
      </c>
      <c r="F21" s="22" t="s">
        <v>226</v>
      </c>
      <c r="G21" s="91" t="s">
        <v>226</v>
      </c>
      <c r="H21" s="91" t="s">
        <v>226</v>
      </c>
      <c r="I21" s="91" t="s">
        <v>226</v>
      </c>
      <c r="J21" s="91" t="s">
        <v>226</v>
      </c>
      <c r="K21" s="91" t="s">
        <v>226</v>
      </c>
      <c r="L21" s="91" t="s">
        <v>226</v>
      </c>
      <c r="M21" s="91" t="s">
        <v>226</v>
      </c>
      <c r="N21" s="91" t="s">
        <v>226</v>
      </c>
      <c r="O21" s="91" t="s">
        <v>226</v>
      </c>
      <c r="P21" s="91" t="s">
        <v>226</v>
      </c>
      <c r="Q21" s="91" t="s">
        <v>226</v>
      </c>
      <c r="R21" s="91" t="s">
        <v>226</v>
      </c>
      <c r="S21" s="91" t="s">
        <v>226</v>
      </c>
      <c r="T21" s="91" t="s">
        <v>226</v>
      </c>
      <c r="U21" s="91" t="s">
        <v>226</v>
      </c>
      <c r="V21" s="91" t="s">
        <v>226</v>
      </c>
      <c r="W21" s="91" t="s">
        <v>226</v>
      </c>
      <c r="X21" s="91" t="s">
        <v>226</v>
      </c>
    </row>
    <row r="22" spans="1:26" ht="47.25">
      <c r="A22" s="123" t="s">
        <v>77</v>
      </c>
      <c r="B22" s="124" t="s">
        <v>244</v>
      </c>
      <c r="C22" s="108" t="s">
        <v>71</v>
      </c>
      <c r="D22" s="88" t="s">
        <v>226</v>
      </c>
      <c r="E22" s="88" t="s">
        <v>226</v>
      </c>
      <c r="F22" s="88" t="s">
        <v>226</v>
      </c>
      <c r="G22" s="97">
        <f t="shared" ref="G22:W22" si="20">G28+G25</f>
        <v>14.019579999999999</v>
      </c>
      <c r="H22" s="97">
        <f t="shared" si="20"/>
        <v>226.875258832274</v>
      </c>
      <c r="I22" s="97">
        <f t="shared" si="20"/>
        <v>66.729290954999996</v>
      </c>
      <c r="J22" s="97">
        <f t="shared" si="20"/>
        <v>160.14596787727399</v>
      </c>
      <c r="K22" s="97">
        <f t="shared" si="20"/>
        <v>126.10686066624164</v>
      </c>
      <c r="L22" s="97">
        <f t="shared" si="20"/>
        <v>34.280333589999998</v>
      </c>
      <c r="M22" s="97">
        <f t="shared" si="20"/>
        <v>0</v>
      </c>
      <c r="N22" s="97">
        <f t="shared" si="20"/>
        <v>0</v>
      </c>
      <c r="O22" s="97">
        <f t="shared" si="20"/>
        <v>0</v>
      </c>
      <c r="P22" s="97">
        <f t="shared" si="20"/>
        <v>13.815817320000001</v>
      </c>
      <c r="Q22" s="97">
        <f t="shared" si="20"/>
        <v>0</v>
      </c>
      <c r="R22" s="97">
        <f t="shared" si="20"/>
        <v>20.464516270000001</v>
      </c>
      <c r="S22" s="97">
        <f t="shared" si="20"/>
        <v>126.10686066624164</v>
      </c>
      <c r="T22" s="97">
        <f t="shared" si="20"/>
        <v>0</v>
      </c>
      <c r="U22" s="97">
        <f>U28+U25</f>
        <v>125.86563428727403</v>
      </c>
      <c r="V22" s="97">
        <f t="shared" si="20"/>
        <v>-13.815817320000001</v>
      </c>
      <c r="W22" s="97">
        <f t="shared" si="20"/>
        <v>0</v>
      </c>
      <c r="X22" s="88" t="s">
        <v>226</v>
      </c>
    </row>
    <row r="23" spans="1:26" ht="78.75">
      <c r="A23" s="22" t="s">
        <v>79</v>
      </c>
      <c r="B23" s="124" t="s">
        <v>245</v>
      </c>
      <c r="C23" s="108" t="s">
        <v>71</v>
      </c>
      <c r="D23" s="88" t="s">
        <v>226</v>
      </c>
      <c r="E23" s="88" t="s">
        <v>226</v>
      </c>
      <c r="F23" s="88" t="s">
        <v>226</v>
      </c>
      <c r="G23" s="97">
        <f t="shared" ref="G23:W23" si="21">G25</f>
        <v>9.7987199999999994</v>
      </c>
      <c r="H23" s="97">
        <f t="shared" si="21"/>
        <v>9.7987199999999994</v>
      </c>
      <c r="I23" s="97">
        <f t="shared" si="21"/>
        <v>2.1626972200000001</v>
      </c>
      <c r="J23" s="97">
        <f t="shared" si="21"/>
        <v>7.6360227800000011</v>
      </c>
      <c r="K23" s="97">
        <f t="shared" si="21"/>
        <v>2.02</v>
      </c>
      <c r="L23" s="97">
        <f t="shared" si="21"/>
        <v>0</v>
      </c>
      <c r="M23" s="97">
        <f t="shared" si="21"/>
        <v>0</v>
      </c>
      <c r="N23" s="97">
        <f t="shared" si="21"/>
        <v>0</v>
      </c>
      <c r="O23" s="97">
        <f t="shared" si="21"/>
        <v>0</v>
      </c>
      <c r="P23" s="97">
        <f t="shared" si="21"/>
        <v>0</v>
      </c>
      <c r="Q23" s="97">
        <f t="shared" si="21"/>
        <v>0</v>
      </c>
      <c r="R23" s="97">
        <f t="shared" si="21"/>
        <v>0</v>
      </c>
      <c r="S23" s="97">
        <f t="shared" si="21"/>
        <v>2.02</v>
      </c>
      <c r="T23" s="97">
        <f t="shared" si="21"/>
        <v>0</v>
      </c>
      <c r="U23" s="97">
        <f>U25</f>
        <v>7.6360227800000011</v>
      </c>
      <c r="V23" s="97">
        <f t="shared" si="21"/>
        <v>0</v>
      </c>
      <c r="W23" s="97">
        <f t="shared" si="21"/>
        <v>0</v>
      </c>
      <c r="X23" s="88" t="s">
        <v>226</v>
      </c>
    </row>
    <row r="24" spans="1:26" ht="31.5">
      <c r="A24" s="22" t="s">
        <v>246</v>
      </c>
      <c r="B24" s="124" t="s">
        <v>247</v>
      </c>
      <c r="C24" s="108" t="s">
        <v>71</v>
      </c>
      <c r="D24" s="88" t="s">
        <v>226</v>
      </c>
      <c r="E24" s="88" t="s">
        <v>226</v>
      </c>
      <c r="F24" s="88" t="s">
        <v>226</v>
      </c>
      <c r="G24" s="97" t="s">
        <v>226</v>
      </c>
      <c r="H24" s="97" t="s">
        <v>226</v>
      </c>
      <c r="I24" s="97" t="s">
        <v>226</v>
      </c>
      <c r="J24" s="97" t="s">
        <v>226</v>
      </c>
      <c r="K24" s="97" t="s">
        <v>226</v>
      </c>
      <c r="L24" s="97" t="s">
        <v>226</v>
      </c>
      <c r="M24" s="97" t="s">
        <v>226</v>
      </c>
      <c r="N24" s="97" t="s">
        <v>226</v>
      </c>
      <c r="O24" s="97" t="s">
        <v>226</v>
      </c>
      <c r="P24" s="97" t="s">
        <v>226</v>
      </c>
      <c r="Q24" s="97" t="s">
        <v>226</v>
      </c>
      <c r="R24" s="97" t="s">
        <v>226</v>
      </c>
      <c r="S24" s="97" t="s">
        <v>226</v>
      </c>
      <c r="T24" s="97" t="s">
        <v>226</v>
      </c>
      <c r="U24" s="97" t="s">
        <v>226</v>
      </c>
      <c r="V24" s="97" t="s">
        <v>226</v>
      </c>
      <c r="W24" s="97" t="s">
        <v>226</v>
      </c>
      <c r="X24" s="97" t="s">
        <v>226</v>
      </c>
    </row>
    <row r="25" spans="1:26" ht="63">
      <c r="A25" s="22" t="s">
        <v>81</v>
      </c>
      <c r="B25" s="124" t="s">
        <v>248</v>
      </c>
      <c r="C25" s="108" t="s">
        <v>71</v>
      </c>
      <c r="D25" s="88" t="s">
        <v>226</v>
      </c>
      <c r="E25" s="88" t="s">
        <v>226</v>
      </c>
      <c r="F25" s="88" t="s">
        <v>226</v>
      </c>
      <c r="G25" s="97">
        <f t="shared" ref="G25:W25" si="22">G26+G27</f>
        <v>9.7987199999999994</v>
      </c>
      <c r="H25" s="97">
        <f t="shared" si="22"/>
        <v>9.7987199999999994</v>
      </c>
      <c r="I25" s="97">
        <f t="shared" si="22"/>
        <v>2.1626972200000001</v>
      </c>
      <c r="J25" s="97">
        <f t="shared" si="22"/>
        <v>7.6360227800000011</v>
      </c>
      <c r="K25" s="97">
        <f t="shared" si="22"/>
        <v>2.02</v>
      </c>
      <c r="L25" s="97">
        <f t="shared" si="22"/>
        <v>0</v>
      </c>
      <c r="M25" s="97">
        <f t="shared" si="22"/>
        <v>0</v>
      </c>
      <c r="N25" s="97">
        <f t="shared" si="22"/>
        <v>0</v>
      </c>
      <c r="O25" s="97">
        <f t="shared" si="22"/>
        <v>0</v>
      </c>
      <c r="P25" s="97">
        <f t="shared" si="22"/>
        <v>0</v>
      </c>
      <c r="Q25" s="97">
        <f t="shared" si="22"/>
        <v>0</v>
      </c>
      <c r="R25" s="97">
        <f t="shared" si="22"/>
        <v>0</v>
      </c>
      <c r="S25" s="97">
        <f t="shared" si="22"/>
        <v>2.02</v>
      </c>
      <c r="T25" s="97">
        <f t="shared" si="22"/>
        <v>0</v>
      </c>
      <c r="U25" s="97">
        <f>U26+U27</f>
        <v>7.6360227800000011</v>
      </c>
      <c r="V25" s="97">
        <f t="shared" si="22"/>
        <v>0</v>
      </c>
      <c r="W25" s="97">
        <f t="shared" si="22"/>
        <v>0</v>
      </c>
      <c r="X25" s="88" t="s">
        <v>226</v>
      </c>
    </row>
    <row r="26" spans="1:26" s="135" customFormat="1" ht="47.25">
      <c r="A26" s="126" t="s">
        <v>83</v>
      </c>
      <c r="B26" s="178" t="s">
        <v>84</v>
      </c>
      <c r="C26" s="179" t="s">
        <v>85</v>
      </c>
      <c r="D26" s="88" t="s">
        <v>226</v>
      </c>
      <c r="E26" s="88" t="s">
        <v>226</v>
      </c>
      <c r="F26" s="88" t="s">
        <v>226</v>
      </c>
      <c r="G26" s="97">
        <v>5.5778600000000003</v>
      </c>
      <c r="H26" s="97">
        <v>5.5778600000000003</v>
      </c>
      <c r="I26" s="85">
        <v>1.33469722</v>
      </c>
      <c r="J26" s="97">
        <f>H26-I26</f>
        <v>4.2431627800000005</v>
      </c>
      <c r="K26" s="85">
        <f>M26+O26+Q26+S26</f>
        <v>1.1299999999999999</v>
      </c>
      <c r="L26" s="85">
        <f>N26+P26+R26+T26</f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1.1299999999999999</v>
      </c>
      <c r="T26" s="85">
        <v>0</v>
      </c>
      <c r="U26" s="97">
        <f>J26-L26</f>
        <v>4.2431627800000005</v>
      </c>
      <c r="V26" s="92">
        <v>0</v>
      </c>
      <c r="W26" s="92">
        <v>0</v>
      </c>
      <c r="X26" s="88" t="s">
        <v>226</v>
      </c>
    </row>
    <row r="27" spans="1:26" s="135" customFormat="1" ht="47.25">
      <c r="A27" s="125" t="s">
        <v>86</v>
      </c>
      <c r="B27" s="51" t="s">
        <v>87</v>
      </c>
      <c r="C27" s="114" t="s">
        <v>88</v>
      </c>
      <c r="D27" s="173" t="s">
        <v>226</v>
      </c>
      <c r="E27" s="173" t="s">
        <v>226</v>
      </c>
      <c r="F27" s="173" t="s">
        <v>226</v>
      </c>
      <c r="G27" s="111">
        <v>4.2208600000000001</v>
      </c>
      <c r="H27" s="111">
        <v>4.2208600000000001</v>
      </c>
      <c r="I27" s="84">
        <v>0.82799999999999996</v>
      </c>
      <c r="J27" s="111">
        <f>H27-I27</f>
        <v>3.3928600000000002</v>
      </c>
      <c r="K27" s="84">
        <f>M27+O27+Q27+S27</f>
        <v>0.89</v>
      </c>
      <c r="L27" s="84">
        <f>N27+P27+R27+T27</f>
        <v>0</v>
      </c>
      <c r="M27" s="84">
        <f t="shared" ref="M27:Q27" si="23">M29+M30</f>
        <v>0</v>
      </c>
      <c r="N27" s="84">
        <f t="shared" si="23"/>
        <v>0</v>
      </c>
      <c r="O27" s="84">
        <f t="shared" si="23"/>
        <v>0</v>
      </c>
      <c r="P27" s="85">
        <v>0</v>
      </c>
      <c r="Q27" s="84">
        <f t="shared" si="23"/>
        <v>0</v>
      </c>
      <c r="R27" s="84">
        <v>0</v>
      </c>
      <c r="S27" s="84">
        <v>0.89</v>
      </c>
      <c r="T27" s="84">
        <f t="shared" ref="T27" si="24">T29+T30</f>
        <v>0</v>
      </c>
      <c r="U27" s="111">
        <f>J27-L27</f>
        <v>3.3928600000000002</v>
      </c>
      <c r="V27" s="174">
        <v>0</v>
      </c>
      <c r="W27" s="174">
        <v>0</v>
      </c>
      <c r="X27" s="173" t="s">
        <v>226</v>
      </c>
    </row>
    <row r="28" spans="1:26" s="135" customFormat="1" ht="47.25">
      <c r="A28" s="175" t="s">
        <v>89</v>
      </c>
      <c r="B28" s="176" t="s">
        <v>249</v>
      </c>
      <c r="C28" s="177" t="s">
        <v>71</v>
      </c>
      <c r="D28" s="173" t="s">
        <v>226</v>
      </c>
      <c r="E28" s="173" t="s">
        <v>226</v>
      </c>
      <c r="F28" s="173" t="s">
        <v>226</v>
      </c>
      <c r="G28" s="111">
        <v>4.2208600000000001</v>
      </c>
      <c r="H28" s="111">
        <f t="shared" ref="H28:W28" si="25">SUM(H29:H47)</f>
        <v>217.076538832274</v>
      </c>
      <c r="I28" s="111">
        <f t="shared" si="25"/>
        <v>64.566593734999998</v>
      </c>
      <c r="J28" s="111">
        <f t="shared" si="25"/>
        <v>152.509945097274</v>
      </c>
      <c r="K28" s="111">
        <f t="shared" si="25"/>
        <v>124.08686066624165</v>
      </c>
      <c r="L28" s="111">
        <f t="shared" si="25"/>
        <v>34.280333589999998</v>
      </c>
      <c r="M28" s="111">
        <f t="shared" si="25"/>
        <v>0</v>
      </c>
      <c r="N28" s="111">
        <f t="shared" si="25"/>
        <v>0</v>
      </c>
      <c r="O28" s="111">
        <f t="shared" si="25"/>
        <v>0</v>
      </c>
      <c r="P28" s="97">
        <f t="shared" si="25"/>
        <v>13.815817320000001</v>
      </c>
      <c r="Q28" s="111">
        <f t="shared" si="25"/>
        <v>0</v>
      </c>
      <c r="R28" s="111">
        <f t="shared" si="25"/>
        <v>20.464516270000001</v>
      </c>
      <c r="S28" s="111">
        <f t="shared" si="25"/>
        <v>124.08686066624165</v>
      </c>
      <c r="T28" s="111">
        <f t="shared" si="25"/>
        <v>0</v>
      </c>
      <c r="U28" s="111">
        <f t="shared" si="25"/>
        <v>118.22961150727403</v>
      </c>
      <c r="V28" s="111">
        <f t="shared" si="25"/>
        <v>-13.815817320000001</v>
      </c>
      <c r="W28" s="111">
        <f t="shared" si="25"/>
        <v>0</v>
      </c>
      <c r="X28" s="173" t="s">
        <v>226</v>
      </c>
      <c r="Z28" s="4"/>
    </row>
    <row r="29" spans="1:26" s="4" customFormat="1" ht="47.25">
      <c r="A29" s="126" t="s">
        <v>250</v>
      </c>
      <c r="B29" s="178" t="s">
        <v>94</v>
      </c>
      <c r="C29" s="179" t="s">
        <v>95</v>
      </c>
      <c r="D29" s="88" t="s">
        <v>226</v>
      </c>
      <c r="E29" s="88" t="s">
        <v>226</v>
      </c>
      <c r="F29" s="88" t="s">
        <v>226</v>
      </c>
      <c r="G29" s="97">
        <v>93.454819999999998</v>
      </c>
      <c r="H29" s="97">
        <v>93.454819999999998</v>
      </c>
      <c r="I29" s="85">
        <v>45.190573574999995</v>
      </c>
      <c r="J29" s="85">
        <f>H29-I29</f>
        <v>48.264246425000003</v>
      </c>
      <c r="K29" s="85">
        <f>M29+O29+Q29+S29</f>
        <v>14.995999999999995</v>
      </c>
      <c r="L29" s="85">
        <f>N29+P29+R29+T29</f>
        <v>14.99581732</v>
      </c>
      <c r="M29" s="85">
        <v>0</v>
      </c>
      <c r="N29" s="85">
        <v>0</v>
      </c>
      <c r="O29" s="85">
        <v>0</v>
      </c>
      <c r="P29" s="85">
        <v>13.815817320000001</v>
      </c>
      <c r="Q29" s="85">
        <v>0</v>
      </c>
      <c r="R29" s="85">
        <v>1.18</v>
      </c>
      <c r="S29" s="85">
        <v>14.995999999999995</v>
      </c>
      <c r="T29" s="85">
        <v>0</v>
      </c>
      <c r="U29" s="92">
        <f>J29-L29</f>
        <v>33.268429105000003</v>
      </c>
      <c r="V29" s="92">
        <f t="shared" ref="V29:V33" si="26">-O29-P29</f>
        <v>-13.815817320000001</v>
      </c>
      <c r="W29" s="92">
        <v>0</v>
      </c>
      <c r="X29" s="22" t="s">
        <v>333</v>
      </c>
    </row>
    <row r="30" spans="1:26" s="4" customFormat="1" ht="47.25">
      <c r="A30" s="126" t="s">
        <v>251</v>
      </c>
      <c r="B30" s="178" t="s">
        <v>97</v>
      </c>
      <c r="C30" s="179" t="s">
        <v>98</v>
      </c>
      <c r="D30" s="88" t="s">
        <v>226</v>
      </c>
      <c r="E30" s="88" t="s">
        <v>226</v>
      </c>
      <c r="F30" s="88" t="s">
        <v>226</v>
      </c>
      <c r="G30" s="97">
        <v>6.8758599999999994</v>
      </c>
      <c r="H30" s="97">
        <v>6.8758599999999994</v>
      </c>
      <c r="I30" s="85">
        <v>0.73467271999999995</v>
      </c>
      <c r="J30" s="85">
        <f t="shared" ref="J30:J47" si="27">H30-I30</f>
        <v>6.1411872799999996</v>
      </c>
      <c r="K30" s="85">
        <f t="shared" ref="K30:K47" si="28">M30+O30+Q30+S30</f>
        <v>1.78416</v>
      </c>
      <c r="L30" s="85">
        <f t="shared" ref="L30:L47" si="29">N30+P30+R30+T30</f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1.78416</v>
      </c>
      <c r="T30" s="85">
        <v>0</v>
      </c>
      <c r="U30" s="92">
        <f t="shared" ref="U30:U47" si="30">J30-L30</f>
        <v>6.1411872799999996</v>
      </c>
      <c r="V30" s="92">
        <f t="shared" si="26"/>
        <v>0</v>
      </c>
      <c r="W30" s="92">
        <v>0</v>
      </c>
      <c r="X30" s="88" t="s">
        <v>226</v>
      </c>
    </row>
    <row r="31" spans="1:26" ht="47.25">
      <c r="A31" s="126" t="s">
        <v>252</v>
      </c>
      <c r="B31" s="51" t="s">
        <v>100</v>
      </c>
      <c r="C31" s="114" t="s">
        <v>101</v>
      </c>
      <c r="D31" s="110" t="s">
        <v>226</v>
      </c>
      <c r="E31" s="110" t="s">
        <v>226</v>
      </c>
      <c r="F31" s="110" t="s">
        <v>226</v>
      </c>
      <c r="G31" s="111">
        <v>25.587945120000004</v>
      </c>
      <c r="H31" s="111">
        <v>25.587945120000004</v>
      </c>
      <c r="I31" s="84">
        <v>4.5545889500000003</v>
      </c>
      <c r="J31" s="85">
        <f t="shared" si="27"/>
        <v>21.033356170000005</v>
      </c>
      <c r="K31" s="84">
        <f t="shared" si="28"/>
        <v>23.355253620000003</v>
      </c>
      <c r="L31" s="84">
        <f t="shared" si="29"/>
        <v>0</v>
      </c>
      <c r="M31" s="84">
        <v>0</v>
      </c>
      <c r="N31" s="84">
        <v>0</v>
      </c>
      <c r="O31" s="84">
        <v>0</v>
      </c>
      <c r="P31" s="85">
        <v>0</v>
      </c>
      <c r="Q31" s="84">
        <v>0</v>
      </c>
      <c r="R31" s="84">
        <v>0</v>
      </c>
      <c r="S31" s="84">
        <v>23.355253620000003</v>
      </c>
      <c r="T31" s="84">
        <f t="shared" ref="T31" si="31">T33</f>
        <v>0</v>
      </c>
      <c r="U31" s="92">
        <f t="shared" si="30"/>
        <v>21.033356170000005</v>
      </c>
      <c r="V31" s="94">
        <f t="shared" si="26"/>
        <v>0</v>
      </c>
      <c r="W31" s="94">
        <v>0</v>
      </c>
      <c r="X31" s="110" t="s">
        <v>226</v>
      </c>
      <c r="Y31" s="135"/>
    </row>
    <row r="32" spans="1:26" s="135" customFormat="1" ht="63">
      <c r="A32" s="125" t="s">
        <v>253</v>
      </c>
      <c r="B32" s="51" t="s">
        <v>103</v>
      </c>
      <c r="C32" s="114" t="s">
        <v>104</v>
      </c>
      <c r="D32" s="173" t="s">
        <v>226</v>
      </c>
      <c r="E32" s="173" t="s">
        <v>226</v>
      </c>
      <c r="F32" s="173" t="s">
        <v>226</v>
      </c>
      <c r="G32" s="111">
        <v>5.7959609400000005</v>
      </c>
      <c r="H32" s="111">
        <v>5.7959609400000005</v>
      </c>
      <c r="I32" s="84">
        <v>0.55039329999999997</v>
      </c>
      <c r="J32" s="84">
        <f t="shared" si="27"/>
        <v>5.2455676400000009</v>
      </c>
      <c r="K32" s="84">
        <f t="shared" si="28"/>
        <v>5.2904234400000005</v>
      </c>
      <c r="L32" s="84">
        <f t="shared" si="29"/>
        <v>2.9337613500000002</v>
      </c>
      <c r="M32" s="84">
        <v>0</v>
      </c>
      <c r="N32" s="84">
        <v>0</v>
      </c>
      <c r="O32" s="84">
        <v>0</v>
      </c>
      <c r="P32" s="85">
        <v>0</v>
      </c>
      <c r="Q32" s="84">
        <v>0</v>
      </c>
      <c r="R32" s="84">
        <v>2.9337613500000002</v>
      </c>
      <c r="S32" s="84">
        <v>5.2904234400000005</v>
      </c>
      <c r="T32" s="84">
        <v>0</v>
      </c>
      <c r="U32" s="174">
        <f t="shared" si="30"/>
        <v>2.3118062900000007</v>
      </c>
      <c r="V32" s="174">
        <f t="shared" si="26"/>
        <v>0</v>
      </c>
      <c r="W32" s="174">
        <v>0</v>
      </c>
      <c r="X32" s="22" t="s">
        <v>333</v>
      </c>
      <c r="Z32" s="4"/>
    </row>
    <row r="33" spans="1:26" s="135" customFormat="1" ht="47.25">
      <c r="A33" s="125" t="s">
        <v>254</v>
      </c>
      <c r="B33" s="51" t="s">
        <v>106</v>
      </c>
      <c r="C33" s="114" t="s">
        <v>107</v>
      </c>
      <c r="D33" s="173" t="s">
        <v>226</v>
      </c>
      <c r="E33" s="173" t="s">
        <v>226</v>
      </c>
      <c r="F33" s="173" t="s">
        <v>226</v>
      </c>
      <c r="G33" s="111">
        <v>3.1923062400000002</v>
      </c>
      <c r="H33" s="111">
        <v>3.1923062400000002</v>
      </c>
      <c r="I33" s="84">
        <v>0.58117713999999998</v>
      </c>
      <c r="J33" s="84">
        <f t="shared" si="27"/>
        <v>2.6111291000000003</v>
      </c>
      <c r="K33" s="84">
        <f t="shared" si="28"/>
        <v>2.9139632400000002</v>
      </c>
      <c r="L33" s="84">
        <f t="shared" si="29"/>
        <v>1.55956023</v>
      </c>
      <c r="M33" s="84">
        <v>0</v>
      </c>
      <c r="N33" s="84">
        <v>0</v>
      </c>
      <c r="O33" s="84">
        <v>0</v>
      </c>
      <c r="P33" s="85">
        <v>0</v>
      </c>
      <c r="Q33" s="84">
        <v>0</v>
      </c>
      <c r="R33" s="84">
        <v>1.55956023</v>
      </c>
      <c r="S33" s="84">
        <v>2.9139632400000002</v>
      </c>
      <c r="T33" s="84">
        <f t="shared" ref="T33" si="32">SUM(T35:T53)</f>
        <v>0</v>
      </c>
      <c r="U33" s="174">
        <f t="shared" si="30"/>
        <v>1.0515688700000003</v>
      </c>
      <c r="V33" s="174">
        <f t="shared" si="26"/>
        <v>0</v>
      </c>
      <c r="W33" s="174">
        <v>0</v>
      </c>
      <c r="X33" s="22" t="s">
        <v>333</v>
      </c>
      <c r="Z33" s="4"/>
    </row>
    <row r="34" spans="1:26" s="135" customFormat="1" ht="47.25">
      <c r="A34" s="125" t="s">
        <v>255</v>
      </c>
      <c r="B34" s="51" t="s">
        <v>109</v>
      </c>
      <c r="C34" s="114" t="s">
        <v>110</v>
      </c>
      <c r="D34" s="173" t="s">
        <v>226</v>
      </c>
      <c r="E34" s="173" t="s">
        <v>226</v>
      </c>
      <c r="F34" s="173" t="s">
        <v>226</v>
      </c>
      <c r="G34" s="111">
        <v>8.3884723800000014</v>
      </c>
      <c r="H34" s="111">
        <v>8.3884723800000014</v>
      </c>
      <c r="I34" s="84">
        <v>0.85517549999999998</v>
      </c>
      <c r="J34" s="84">
        <f t="shared" si="27"/>
        <v>7.5332968800000017</v>
      </c>
      <c r="K34" s="84">
        <f t="shared" si="28"/>
        <v>7.6569298800000007</v>
      </c>
      <c r="L34" s="84">
        <f t="shared" si="29"/>
        <v>0.49694399</v>
      </c>
      <c r="M34" s="84">
        <v>0</v>
      </c>
      <c r="N34" s="84">
        <v>0</v>
      </c>
      <c r="O34" s="84">
        <v>0</v>
      </c>
      <c r="P34" s="85">
        <v>0</v>
      </c>
      <c r="Q34" s="84">
        <v>0</v>
      </c>
      <c r="R34" s="84">
        <v>0.49694399</v>
      </c>
      <c r="S34" s="84">
        <v>7.6569298800000007</v>
      </c>
      <c r="T34" s="84">
        <v>0</v>
      </c>
      <c r="U34" s="174">
        <f t="shared" si="30"/>
        <v>7.0363528900000016</v>
      </c>
      <c r="V34" s="174">
        <f>P34-O34</f>
        <v>0</v>
      </c>
      <c r="W34" s="174">
        <v>0</v>
      </c>
      <c r="X34" s="22" t="s">
        <v>333</v>
      </c>
      <c r="Z34" s="4"/>
    </row>
    <row r="35" spans="1:26" s="4" customFormat="1" ht="47.25">
      <c r="A35" s="126" t="s">
        <v>256</v>
      </c>
      <c r="B35" s="178" t="s">
        <v>112</v>
      </c>
      <c r="C35" s="179" t="s">
        <v>113</v>
      </c>
      <c r="D35" s="88" t="s">
        <v>226</v>
      </c>
      <c r="E35" s="88" t="s">
        <v>226</v>
      </c>
      <c r="F35" s="88" t="s">
        <v>226</v>
      </c>
      <c r="G35" s="97">
        <v>13.021572540000001</v>
      </c>
      <c r="H35" s="97">
        <v>13.021572540000001</v>
      </c>
      <c r="I35" s="85">
        <v>2.3676954600000002</v>
      </c>
      <c r="J35" s="85">
        <f t="shared" si="27"/>
        <v>10.653877080000001</v>
      </c>
      <c r="K35" s="85">
        <f t="shared" si="28"/>
        <v>12.606437040000001</v>
      </c>
      <c r="L35" s="85">
        <f t="shared" si="29"/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12.606437040000001</v>
      </c>
      <c r="T35" s="85">
        <v>0</v>
      </c>
      <c r="U35" s="92">
        <f t="shared" si="30"/>
        <v>10.653877080000001</v>
      </c>
      <c r="V35" s="92">
        <f t="shared" ref="V35:V47" si="33">P35-O35</f>
        <v>0</v>
      </c>
      <c r="W35" s="92">
        <v>0</v>
      </c>
      <c r="X35" s="88" t="s">
        <v>226</v>
      </c>
      <c r="Y35" s="135"/>
    </row>
    <row r="36" spans="1:26" s="4" customFormat="1" ht="47.25">
      <c r="A36" s="126" t="s">
        <v>257</v>
      </c>
      <c r="B36" s="178" t="s">
        <v>129</v>
      </c>
      <c r="C36" s="179" t="s">
        <v>130</v>
      </c>
      <c r="D36" s="88" t="s">
        <v>226</v>
      </c>
      <c r="E36" s="88" t="s">
        <v>226</v>
      </c>
      <c r="F36" s="88" t="s">
        <v>226</v>
      </c>
      <c r="G36" s="97">
        <v>4.3101200209324455</v>
      </c>
      <c r="H36" s="97">
        <v>4.3101200209324455</v>
      </c>
      <c r="I36" s="85">
        <v>0.63175665999999997</v>
      </c>
      <c r="J36" s="85">
        <f t="shared" si="27"/>
        <v>3.6783633609324458</v>
      </c>
      <c r="K36" s="85">
        <f t="shared" si="28"/>
        <v>3.9342380209324457</v>
      </c>
      <c r="L36" s="85">
        <f t="shared" si="29"/>
        <v>0.81799999999999995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0.81799999999999995</v>
      </c>
      <c r="S36" s="85">
        <v>3.9342380209324457</v>
      </c>
      <c r="T36" s="85">
        <v>0</v>
      </c>
      <c r="U36" s="92">
        <f t="shared" si="30"/>
        <v>2.8603633609324457</v>
      </c>
      <c r="V36" s="92">
        <f t="shared" si="33"/>
        <v>0</v>
      </c>
      <c r="W36" s="92">
        <v>0</v>
      </c>
      <c r="X36" s="22" t="s">
        <v>333</v>
      </c>
      <c r="Y36" s="135"/>
    </row>
    <row r="37" spans="1:26" s="4" customFormat="1" ht="47.25">
      <c r="A37" s="126" t="s">
        <v>258</v>
      </c>
      <c r="B37" s="178" t="s">
        <v>132</v>
      </c>
      <c r="C37" s="179" t="s">
        <v>133</v>
      </c>
      <c r="D37" s="88" t="s">
        <v>226</v>
      </c>
      <c r="E37" s="88" t="s">
        <v>226</v>
      </c>
      <c r="F37" s="88" t="s">
        <v>226</v>
      </c>
      <c r="G37" s="97">
        <v>3.6731606569933399</v>
      </c>
      <c r="H37" s="97">
        <v>3.6731606569933399</v>
      </c>
      <c r="I37" s="85">
        <v>0.45590000000000003</v>
      </c>
      <c r="J37" s="85">
        <f t="shared" si="27"/>
        <v>3.2172606569933397</v>
      </c>
      <c r="K37" s="85">
        <f t="shared" si="28"/>
        <v>3.35318515699334</v>
      </c>
      <c r="L37" s="85">
        <f t="shared" si="29"/>
        <v>0.59141348000000005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0.59141348000000005</v>
      </c>
      <c r="S37" s="85">
        <v>3.35318515699334</v>
      </c>
      <c r="T37" s="85">
        <v>0</v>
      </c>
      <c r="U37" s="92">
        <f t="shared" si="30"/>
        <v>2.6258471769933398</v>
      </c>
      <c r="V37" s="92">
        <f t="shared" si="33"/>
        <v>0</v>
      </c>
      <c r="W37" s="92">
        <v>0</v>
      </c>
      <c r="X37" s="22" t="s">
        <v>333</v>
      </c>
      <c r="Y37" s="135"/>
    </row>
    <row r="38" spans="1:26" ht="47.25">
      <c r="A38" s="126" t="s">
        <v>259</v>
      </c>
      <c r="B38" s="178" t="s">
        <v>135</v>
      </c>
      <c r="C38" s="114" t="s">
        <v>136</v>
      </c>
      <c r="D38" s="110" t="s">
        <v>226</v>
      </c>
      <c r="E38" s="110" t="s">
        <v>226</v>
      </c>
      <c r="F38" s="110" t="s">
        <v>226</v>
      </c>
      <c r="G38" s="111">
        <v>5.2618537554709794</v>
      </c>
      <c r="H38" s="111">
        <v>5.2618537554709794</v>
      </c>
      <c r="I38" s="84">
        <v>0.54719786000000004</v>
      </c>
      <c r="J38" s="85">
        <f t="shared" si="27"/>
        <v>4.7146558954709796</v>
      </c>
      <c r="K38" s="84">
        <f t="shared" si="28"/>
        <v>4.8027067554709797</v>
      </c>
      <c r="L38" s="84">
        <f t="shared" si="29"/>
        <v>0</v>
      </c>
      <c r="M38" s="84">
        <v>0</v>
      </c>
      <c r="N38" s="84">
        <v>0</v>
      </c>
      <c r="O38" s="84">
        <v>0</v>
      </c>
      <c r="P38" s="85">
        <v>0</v>
      </c>
      <c r="Q38" s="84">
        <v>0</v>
      </c>
      <c r="R38" s="84">
        <v>0</v>
      </c>
      <c r="S38" s="86">
        <v>4.8027067554709797</v>
      </c>
      <c r="T38" s="95">
        <v>0</v>
      </c>
      <c r="U38" s="92">
        <f t="shared" si="30"/>
        <v>4.7146558954709796</v>
      </c>
      <c r="V38" s="94">
        <f t="shared" si="33"/>
        <v>0</v>
      </c>
      <c r="W38" s="94">
        <v>0</v>
      </c>
      <c r="X38" s="110" t="s">
        <v>226</v>
      </c>
      <c r="Y38" s="135"/>
    </row>
    <row r="39" spans="1:26" s="4" customFormat="1" ht="47.25">
      <c r="A39" s="126" t="s">
        <v>260</v>
      </c>
      <c r="B39" s="178" t="s">
        <v>138</v>
      </c>
      <c r="C39" s="179" t="s">
        <v>139</v>
      </c>
      <c r="D39" s="88" t="s">
        <v>226</v>
      </c>
      <c r="E39" s="88" t="s">
        <v>226</v>
      </c>
      <c r="F39" s="88" t="s">
        <v>226</v>
      </c>
      <c r="G39" s="97">
        <v>3.3338301427212182</v>
      </c>
      <c r="H39" s="97">
        <v>3.3338301427212182</v>
      </c>
      <c r="I39" s="85">
        <v>0.68400943999999997</v>
      </c>
      <c r="J39" s="85">
        <f t="shared" si="27"/>
        <v>2.6498207027212182</v>
      </c>
      <c r="K39" s="85">
        <f t="shared" si="28"/>
        <v>3.0483501427212181</v>
      </c>
      <c r="L39" s="85">
        <f t="shared" si="29"/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180">
        <v>3.0483501427212181</v>
      </c>
      <c r="T39" s="181">
        <v>0</v>
      </c>
      <c r="U39" s="92">
        <f t="shared" si="30"/>
        <v>2.6498207027212182</v>
      </c>
      <c r="V39" s="92">
        <f t="shared" si="33"/>
        <v>0</v>
      </c>
      <c r="W39" s="92">
        <v>0</v>
      </c>
      <c r="X39" s="88" t="s">
        <v>226</v>
      </c>
    </row>
    <row r="40" spans="1:26" s="4" customFormat="1" ht="47.25">
      <c r="A40" s="126" t="s">
        <v>261</v>
      </c>
      <c r="B40" s="178" t="s">
        <v>141</v>
      </c>
      <c r="C40" s="179" t="s">
        <v>142</v>
      </c>
      <c r="D40" s="88" t="s">
        <v>226</v>
      </c>
      <c r="E40" s="88" t="s">
        <v>226</v>
      </c>
      <c r="F40" s="88" t="s">
        <v>226</v>
      </c>
      <c r="G40" s="97">
        <v>5.3436442283539485</v>
      </c>
      <c r="H40" s="97">
        <v>5.3436442283539485</v>
      </c>
      <c r="I40" s="85">
        <v>0.78055702000000005</v>
      </c>
      <c r="J40" s="85">
        <f t="shared" si="27"/>
        <v>4.5630872083539487</v>
      </c>
      <c r="K40" s="85">
        <f t="shared" si="28"/>
        <v>4.8773602283539486</v>
      </c>
      <c r="L40" s="85">
        <f t="shared" si="29"/>
        <v>4.4580009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4.4580009</v>
      </c>
      <c r="S40" s="180">
        <v>4.8773602283539486</v>
      </c>
      <c r="T40" s="181">
        <v>0</v>
      </c>
      <c r="U40" s="92">
        <f t="shared" si="30"/>
        <v>0.10508630835394861</v>
      </c>
      <c r="V40" s="92">
        <f t="shared" si="33"/>
        <v>0</v>
      </c>
      <c r="W40" s="92">
        <v>0</v>
      </c>
      <c r="X40" s="22" t="s">
        <v>333</v>
      </c>
      <c r="Y40" s="135"/>
    </row>
    <row r="41" spans="1:26" s="4" customFormat="1" ht="47.25">
      <c r="A41" s="126" t="s">
        <v>262</v>
      </c>
      <c r="B41" s="178" t="s">
        <v>144</v>
      </c>
      <c r="C41" s="179" t="s">
        <v>145</v>
      </c>
      <c r="D41" s="88" t="s">
        <v>226</v>
      </c>
      <c r="E41" s="88" t="s">
        <v>226</v>
      </c>
      <c r="F41" s="88" t="s">
        <v>226</v>
      </c>
      <c r="G41" s="97">
        <v>10.615397055661276</v>
      </c>
      <c r="H41" s="97">
        <v>10.615397055661276</v>
      </c>
      <c r="I41" s="85">
        <v>0.81643374000000002</v>
      </c>
      <c r="J41" s="85">
        <f t="shared" si="27"/>
        <v>9.7989633156612754</v>
      </c>
      <c r="K41" s="85">
        <f t="shared" si="28"/>
        <v>9.6887765556612759</v>
      </c>
      <c r="L41" s="85">
        <f t="shared" si="29"/>
        <v>4.2350591299999998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4.2350591299999998</v>
      </c>
      <c r="S41" s="180">
        <v>9.6887765556612759</v>
      </c>
      <c r="T41" s="181">
        <v>0</v>
      </c>
      <c r="U41" s="92">
        <f t="shared" si="30"/>
        <v>5.5639041856612756</v>
      </c>
      <c r="V41" s="92">
        <f t="shared" si="33"/>
        <v>0</v>
      </c>
      <c r="W41" s="92">
        <v>0</v>
      </c>
      <c r="X41" s="22" t="s">
        <v>333</v>
      </c>
      <c r="Y41" s="135"/>
    </row>
    <row r="42" spans="1:26" s="4" customFormat="1" ht="63">
      <c r="A42" s="126" t="s">
        <v>263</v>
      </c>
      <c r="B42" s="178" t="s">
        <v>147</v>
      </c>
      <c r="C42" s="179" t="s">
        <v>148</v>
      </c>
      <c r="D42" s="88" t="s">
        <v>226</v>
      </c>
      <c r="E42" s="88" t="s">
        <v>226</v>
      </c>
      <c r="F42" s="88" t="s">
        <v>226</v>
      </c>
      <c r="G42" s="97">
        <v>4.4067864638439582</v>
      </c>
      <c r="H42" s="97">
        <v>4.4067864638439582</v>
      </c>
      <c r="I42" s="85">
        <v>1.3017004999999999</v>
      </c>
      <c r="J42" s="85">
        <f t="shared" si="27"/>
        <v>3.1050859638439583</v>
      </c>
      <c r="K42" s="85">
        <f t="shared" si="28"/>
        <v>4.0225779638439585</v>
      </c>
      <c r="L42" s="85">
        <f t="shared" si="29"/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4.0225779638439585</v>
      </c>
      <c r="T42" s="181">
        <v>0</v>
      </c>
      <c r="U42" s="92">
        <f t="shared" si="30"/>
        <v>3.1050859638439583</v>
      </c>
      <c r="V42" s="92">
        <f t="shared" si="33"/>
        <v>0</v>
      </c>
      <c r="W42" s="92">
        <v>0</v>
      </c>
      <c r="X42" s="88" t="s">
        <v>226</v>
      </c>
      <c r="Y42" s="135"/>
    </row>
    <row r="43" spans="1:26" ht="63">
      <c r="A43" s="126" t="s">
        <v>264</v>
      </c>
      <c r="B43" s="178" t="s">
        <v>150</v>
      </c>
      <c r="C43" s="114" t="s">
        <v>151</v>
      </c>
      <c r="D43" s="110" t="s">
        <v>226</v>
      </c>
      <c r="E43" s="110" t="s">
        <v>226</v>
      </c>
      <c r="F43" s="110" t="s">
        <v>226</v>
      </c>
      <c r="G43" s="111">
        <v>4.0486284077069463</v>
      </c>
      <c r="H43" s="111">
        <v>4.0486284077069463</v>
      </c>
      <c r="I43" s="84">
        <v>0.67341450999999997</v>
      </c>
      <c r="J43" s="85">
        <f t="shared" si="27"/>
        <v>3.3752138977069466</v>
      </c>
      <c r="K43" s="84">
        <f t="shared" si="28"/>
        <v>3.6953469077069463</v>
      </c>
      <c r="L43" s="84">
        <f t="shared" si="29"/>
        <v>0</v>
      </c>
      <c r="M43" s="84">
        <v>0</v>
      </c>
      <c r="N43" s="84">
        <v>0</v>
      </c>
      <c r="O43" s="84">
        <v>0</v>
      </c>
      <c r="P43" s="85">
        <v>0</v>
      </c>
      <c r="Q43" s="84">
        <v>0</v>
      </c>
      <c r="R43" s="84">
        <v>0</v>
      </c>
      <c r="S43" s="84">
        <v>3.6953469077069463</v>
      </c>
      <c r="T43" s="95">
        <v>0</v>
      </c>
      <c r="U43" s="92">
        <f t="shared" si="30"/>
        <v>3.3752138977069466</v>
      </c>
      <c r="V43" s="94">
        <f t="shared" si="33"/>
        <v>0</v>
      </c>
      <c r="W43" s="94">
        <v>0</v>
      </c>
      <c r="X43" s="110" t="s">
        <v>226</v>
      </c>
      <c r="Y43" s="135"/>
    </row>
    <row r="44" spans="1:26" s="4" customFormat="1" ht="63">
      <c r="A44" s="126" t="s">
        <v>265</v>
      </c>
      <c r="B44" s="178" t="s">
        <v>228</v>
      </c>
      <c r="C44" s="179" t="s">
        <v>154</v>
      </c>
      <c r="D44" s="88" t="s">
        <v>226</v>
      </c>
      <c r="E44" s="88" t="s">
        <v>226</v>
      </c>
      <c r="F44" s="88" t="s">
        <v>226</v>
      </c>
      <c r="G44" s="97">
        <v>6.3849999999999998</v>
      </c>
      <c r="H44" s="97">
        <v>6.3849999999999998</v>
      </c>
      <c r="I44" s="85">
        <v>1.5596690600000001</v>
      </c>
      <c r="J44" s="85">
        <f t="shared" si="27"/>
        <v>4.8253309399999997</v>
      </c>
      <c r="K44" s="85">
        <f t="shared" si="28"/>
        <v>5.8254593339676504</v>
      </c>
      <c r="L44" s="85">
        <f t="shared" si="29"/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5.8254593339676504</v>
      </c>
      <c r="T44" s="181">
        <v>0</v>
      </c>
      <c r="U44" s="92">
        <f t="shared" si="30"/>
        <v>4.8253309399999997</v>
      </c>
      <c r="V44" s="92">
        <f t="shared" si="33"/>
        <v>0</v>
      </c>
      <c r="W44" s="92">
        <v>0</v>
      </c>
      <c r="X44" s="88" t="s">
        <v>226</v>
      </c>
      <c r="Y44" s="135"/>
    </row>
    <row r="45" spans="1:26" s="4" customFormat="1" ht="63">
      <c r="A45" s="126" t="s">
        <v>266</v>
      </c>
      <c r="B45" s="178" t="s">
        <v>229</v>
      </c>
      <c r="C45" s="179" t="s">
        <v>157</v>
      </c>
      <c r="D45" s="88" t="s">
        <v>226</v>
      </c>
      <c r="E45" s="88" t="s">
        <v>226</v>
      </c>
      <c r="F45" s="88" t="s">
        <v>226</v>
      </c>
      <c r="G45" s="97">
        <v>5.2668306536631775</v>
      </c>
      <c r="H45" s="97">
        <v>5.2668306536631775</v>
      </c>
      <c r="I45" s="85">
        <v>0.50473555999999997</v>
      </c>
      <c r="J45" s="85">
        <f t="shared" si="27"/>
        <v>4.7620950936631772</v>
      </c>
      <c r="K45" s="85">
        <f t="shared" si="28"/>
        <v>4.8076836536631777</v>
      </c>
      <c r="L45" s="85">
        <f t="shared" si="29"/>
        <v>4.1917771899999998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4.1917771899999998</v>
      </c>
      <c r="S45" s="85">
        <v>4.8076836536631777</v>
      </c>
      <c r="T45" s="181">
        <v>0</v>
      </c>
      <c r="U45" s="92">
        <f t="shared" si="30"/>
        <v>0.57031790366317736</v>
      </c>
      <c r="V45" s="92">
        <f t="shared" si="33"/>
        <v>0</v>
      </c>
      <c r="W45" s="92">
        <v>0</v>
      </c>
      <c r="X45" s="22" t="s">
        <v>333</v>
      </c>
      <c r="Y45" s="135"/>
    </row>
    <row r="46" spans="1:26" ht="47.25">
      <c r="A46" s="126" t="s">
        <v>267</v>
      </c>
      <c r="B46" s="178" t="s">
        <v>230</v>
      </c>
      <c r="C46" s="114" t="s">
        <v>160</v>
      </c>
      <c r="D46" s="110" t="s">
        <v>226</v>
      </c>
      <c r="E46" s="110" t="s">
        <v>226</v>
      </c>
      <c r="F46" s="110" t="s">
        <v>226</v>
      </c>
      <c r="G46" s="111">
        <v>4.5938982269267372</v>
      </c>
      <c r="H46" s="111">
        <v>4.5938982269267372</v>
      </c>
      <c r="I46" s="84">
        <v>1.2131272</v>
      </c>
      <c r="J46" s="85">
        <f t="shared" si="27"/>
        <v>3.3807710269267375</v>
      </c>
      <c r="K46" s="84">
        <f t="shared" si="28"/>
        <v>4.1930367269267368</v>
      </c>
      <c r="L46" s="84">
        <f t="shared" si="29"/>
        <v>0</v>
      </c>
      <c r="M46" s="84">
        <v>0</v>
      </c>
      <c r="N46" s="84">
        <v>0</v>
      </c>
      <c r="O46" s="84">
        <v>0</v>
      </c>
      <c r="P46" s="85">
        <v>0</v>
      </c>
      <c r="Q46" s="84">
        <v>0</v>
      </c>
      <c r="R46" s="84">
        <v>0</v>
      </c>
      <c r="S46" s="84">
        <v>4.1930367269267368</v>
      </c>
      <c r="T46" s="95">
        <v>0</v>
      </c>
      <c r="U46" s="92">
        <f t="shared" si="30"/>
        <v>3.3807710269267375</v>
      </c>
      <c r="V46" s="94">
        <f t="shared" si="33"/>
        <v>0</v>
      </c>
      <c r="W46" s="94">
        <v>0</v>
      </c>
      <c r="X46" s="110" t="s">
        <v>226</v>
      </c>
      <c r="Y46" s="135"/>
    </row>
    <row r="47" spans="1:26" ht="78.75">
      <c r="A47" s="126" t="s">
        <v>268</v>
      </c>
      <c r="B47" s="178" t="s">
        <v>231</v>
      </c>
      <c r="C47" s="114" t="s">
        <v>163</v>
      </c>
      <c r="D47" s="110" t="s">
        <v>226</v>
      </c>
      <c r="E47" s="110" t="s">
        <v>226</v>
      </c>
      <c r="F47" s="110" t="s">
        <v>226</v>
      </c>
      <c r="G47" s="111">
        <v>3.5204520000000006</v>
      </c>
      <c r="H47" s="111">
        <v>3.5204520000000006</v>
      </c>
      <c r="I47" s="84">
        <v>0.56381554</v>
      </c>
      <c r="J47" s="85">
        <f t="shared" si="27"/>
        <v>2.9566364600000004</v>
      </c>
      <c r="K47" s="84">
        <f t="shared" si="28"/>
        <v>3.2349720000000004</v>
      </c>
      <c r="L47" s="84">
        <f t="shared" si="29"/>
        <v>0</v>
      </c>
      <c r="M47" s="84">
        <v>0</v>
      </c>
      <c r="N47" s="84">
        <v>0</v>
      </c>
      <c r="O47" s="84">
        <v>0</v>
      </c>
      <c r="P47" s="85">
        <v>0</v>
      </c>
      <c r="Q47" s="84">
        <v>0</v>
      </c>
      <c r="R47" s="84">
        <v>0</v>
      </c>
      <c r="S47" s="84">
        <v>3.2349720000000004</v>
      </c>
      <c r="T47" s="95">
        <v>0</v>
      </c>
      <c r="U47" s="92">
        <f t="shared" si="30"/>
        <v>2.9566364600000004</v>
      </c>
      <c r="V47" s="94">
        <f t="shared" si="33"/>
        <v>0</v>
      </c>
      <c r="W47" s="94">
        <v>0</v>
      </c>
      <c r="X47" s="110" t="s">
        <v>226</v>
      </c>
      <c r="Y47" s="135"/>
    </row>
    <row r="48" spans="1:26" ht="63">
      <c r="A48" s="123" t="s">
        <v>164</v>
      </c>
      <c r="B48" s="124" t="s">
        <v>269</v>
      </c>
      <c r="C48" s="41" t="s">
        <v>71</v>
      </c>
      <c r="D48" s="110" t="s">
        <v>226</v>
      </c>
      <c r="E48" s="110" t="s">
        <v>226</v>
      </c>
      <c r="F48" s="110" t="s">
        <v>226</v>
      </c>
      <c r="G48" s="110" t="s">
        <v>226</v>
      </c>
      <c r="H48" s="110" t="s">
        <v>226</v>
      </c>
      <c r="I48" s="110" t="s">
        <v>226</v>
      </c>
      <c r="J48" s="110" t="s">
        <v>226</v>
      </c>
      <c r="K48" s="110" t="s">
        <v>226</v>
      </c>
      <c r="L48" s="110" t="s">
        <v>226</v>
      </c>
      <c r="M48" s="110" t="s">
        <v>226</v>
      </c>
      <c r="N48" s="110" t="s">
        <v>226</v>
      </c>
      <c r="O48" s="110" t="s">
        <v>226</v>
      </c>
      <c r="P48" s="88" t="s">
        <v>226</v>
      </c>
      <c r="Q48" s="110" t="s">
        <v>226</v>
      </c>
      <c r="R48" s="110" t="s">
        <v>226</v>
      </c>
      <c r="S48" s="110" t="s">
        <v>226</v>
      </c>
      <c r="T48" s="110" t="s">
        <v>226</v>
      </c>
      <c r="U48" s="110" t="s">
        <v>226</v>
      </c>
      <c r="V48" s="110" t="s">
        <v>226</v>
      </c>
      <c r="W48" s="110" t="s">
        <v>226</v>
      </c>
      <c r="X48" s="110" t="s">
        <v>226</v>
      </c>
    </row>
    <row r="49" spans="1:24" ht="47.25">
      <c r="A49" s="123" t="s">
        <v>166</v>
      </c>
      <c r="B49" s="124" t="s">
        <v>270</v>
      </c>
      <c r="C49" s="41" t="s">
        <v>71</v>
      </c>
      <c r="D49" s="110" t="s">
        <v>226</v>
      </c>
      <c r="E49" s="110" t="s">
        <v>226</v>
      </c>
      <c r="F49" s="110" t="s">
        <v>226</v>
      </c>
      <c r="G49" s="110" t="s">
        <v>226</v>
      </c>
      <c r="H49" s="110" t="s">
        <v>226</v>
      </c>
      <c r="I49" s="110" t="s">
        <v>226</v>
      </c>
      <c r="J49" s="110" t="s">
        <v>226</v>
      </c>
      <c r="K49" s="110" t="s">
        <v>226</v>
      </c>
      <c r="L49" s="110" t="s">
        <v>226</v>
      </c>
      <c r="M49" s="110" t="s">
        <v>226</v>
      </c>
      <c r="N49" s="110" t="s">
        <v>226</v>
      </c>
      <c r="O49" s="110" t="s">
        <v>226</v>
      </c>
      <c r="P49" s="88" t="s">
        <v>226</v>
      </c>
      <c r="Q49" s="110" t="s">
        <v>226</v>
      </c>
      <c r="R49" s="110" t="s">
        <v>226</v>
      </c>
      <c r="S49" s="110" t="s">
        <v>226</v>
      </c>
      <c r="T49" s="110" t="s">
        <v>226</v>
      </c>
      <c r="U49" s="110" t="s">
        <v>226</v>
      </c>
      <c r="V49" s="110" t="s">
        <v>226</v>
      </c>
      <c r="W49" s="110" t="s">
        <v>226</v>
      </c>
      <c r="X49" s="110" t="s">
        <v>226</v>
      </c>
    </row>
    <row r="50" spans="1:24" ht="47.25">
      <c r="A50" s="123" t="s">
        <v>168</v>
      </c>
      <c r="B50" s="124" t="s">
        <v>271</v>
      </c>
      <c r="C50" s="41" t="s">
        <v>71</v>
      </c>
      <c r="D50" s="110" t="s">
        <v>226</v>
      </c>
      <c r="E50" s="110" t="s">
        <v>226</v>
      </c>
      <c r="F50" s="110" t="s">
        <v>226</v>
      </c>
      <c r="G50" s="110" t="s">
        <v>226</v>
      </c>
      <c r="H50" s="110" t="s">
        <v>226</v>
      </c>
      <c r="I50" s="110" t="s">
        <v>226</v>
      </c>
      <c r="J50" s="110" t="s">
        <v>226</v>
      </c>
      <c r="K50" s="110" t="s">
        <v>226</v>
      </c>
      <c r="L50" s="110" t="s">
        <v>226</v>
      </c>
      <c r="M50" s="110" t="s">
        <v>226</v>
      </c>
      <c r="N50" s="110" t="s">
        <v>226</v>
      </c>
      <c r="O50" s="110" t="s">
        <v>226</v>
      </c>
      <c r="P50" s="88" t="s">
        <v>226</v>
      </c>
      <c r="Q50" s="110" t="s">
        <v>226</v>
      </c>
      <c r="R50" s="110" t="s">
        <v>226</v>
      </c>
      <c r="S50" s="110" t="s">
        <v>226</v>
      </c>
      <c r="T50" s="110" t="s">
        <v>226</v>
      </c>
      <c r="U50" s="110" t="s">
        <v>226</v>
      </c>
      <c r="V50" s="110" t="s">
        <v>226</v>
      </c>
      <c r="W50" s="110" t="s">
        <v>226</v>
      </c>
      <c r="X50" s="110" t="s">
        <v>226</v>
      </c>
    </row>
    <row r="51" spans="1:24" ht="31.5">
      <c r="A51" s="123" t="s">
        <v>170</v>
      </c>
      <c r="B51" s="124" t="s">
        <v>272</v>
      </c>
      <c r="C51" s="41" t="s">
        <v>71</v>
      </c>
      <c r="D51" s="110" t="s">
        <v>226</v>
      </c>
      <c r="E51" s="110" t="s">
        <v>226</v>
      </c>
      <c r="F51" s="110" t="s">
        <v>226</v>
      </c>
      <c r="G51" s="110" t="s">
        <v>226</v>
      </c>
      <c r="H51" s="110" t="s">
        <v>226</v>
      </c>
      <c r="I51" s="110" t="s">
        <v>226</v>
      </c>
      <c r="J51" s="110" t="s">
        <v>226</v>
      </c>
      <c r="K51" s="110" t="s">
        <v>226</v>
      </c>
      <c r="L51" s="110" t="s">
        <v>226</v>
      </c>
      <c r="M51" s="110" t="s">
        <v>226</v>
      </c>
      <c r="N51" s="110" t="s">
        <v>226</v>
      </c>
      <c r="O51" s="110" t="s">
        <v>226</v>
      </c>
      <c r="P51" s="88" t="s">
        <v>226</v>
      </c>
      <c r="Q51" s="110" t="s">
        <v>226</v>
      </c>
      <c r="R51" s="110" t="s">
        <v>226</v>
      </c>
      <c r="S51" s="110" t="s">
        <v>226</v>
      </c>
      <c r="T51" s="110" t="s">
        <v>226</v>
      </c>
      <c r="U51" s="110" t="s">
        <v>226</v>
      </c>
      <c r="V51" s="110" t="s">
        <v>226</v>
      </c>
      <c r="W51" s="110" t="s">
        <v>226</v>
      </c>
      <c r="X51" s="110" t="s">
        <v>226</v>
      </c>
    </row>
    <row r="52" spans="1:24" ht="47.25">
      <c r="A52" s="123" t="s">
        <v>223</v>
      </c>
      <c r="B52" s="124" t="s">
        <v>273</v>
      </c>
      <c r="C52" s="41" t="s">
        <v>71</v>
      </c>
      <c r="D52" s="110" t="s">
        <v>226</v>
      </c>
      <c r="E52" s="110" t="s">
        <v>226</v>
      </c>
      <c r="F52" s="110" t="s">
        <v>226</v>
      </c>
      <c r="G52" s="110" t="s">
        <v>226</v>
      </c>
      <c r="H52" s="110" t="s">
        <v>226</v>
      </c>
      <c r="I52" s="110" t="s">
        <v>226</v>
      </c>
      <c r="J52" s="110" t="s">
        <v>226</v>
      </c>
      <c r="K52" s="110" t="s">
        <v>226</v>
      </c>
      <c r="L52" s="110" t="s">
        <v>226</v>
      </c>
      <c r="M52" s="110" t="s">
        <v>226</v>
      </c>
      <c r="N52" s="110" t="s">
        <v>226</v>
      </c>
      <c r="O52" s="110" t="s">
        <v>226</v>
      </c>
      <c r="P52" s="88" t="s">
        <v>226</v>
      </c>
      <c r="Q52" s="110" t="s">
        <v>226</v>
      </c>
      <c r="R52" s="110" t="s">
        <v>226</v>
      </c>
      <c r="S52" s="110" t="s">
        <v>226</v>
      </c>
      <c r="T52" s="110" t="s">
        <v>226</v>
      </c>
      <c r="U52" s="110" t="s">
        <v>226</v>
      </c>
      <c r="V52" s="110" t="s">
        <v>226</v>
      </c>
      <c r="W52" s="110" t="s">
        <v>226</v>
      </c>
      <c r="X52" s="110" t="s">
        <v>226</v>
      </c>
    </row>
    <row r="53" spans="1:24" ht="78.75">
      <c r="A53" s="123" t="s">
        <v>224</v>
      </c>
      <c r="B53" s="124" t="s">
        <v>274</v>
      </c>
      <c r="C53" s="41" t="s">
        <v>71</v>
      </c>
      <c r="D53" s="110" t="s">
        <v>226</v>
      </c>
      <c r="E53" s="110" t="s">
        <v>226</v>
      </c>
      <c r="F53" s="110" t="s">
        <v>226</v>
      </c>
      <c r="G53" s="110" t="s">
        <v>226</v>
      </c>
      <c r="H53" s="110" t="s">
        <v>226</v>
      </c>
      <c r="I53" s="110" t="s">
        <v>226</v>
      </c>
      <c r="J53" s="110" t="s">
        <v>226</v>
      </c>
      <c r="K53" s="110" t="s">
        <v>226</v>
      </c>
      <c r="L53" s="110" t="s">
        <v>226</v>
      </c>
      <c r="M53" s="110" t="s">
        <v>226</v>
      </c>
      <c r="N53" s="110" t="s">
        <v>226</v>
      </c>
      <c r="O53" s="110" t="s">
        <v>226</v>
      </c>
      <c r="P53" s="88" t="s">
        <v>226</v>
      </c>
      <c r="Q53" s="110" t="s">
        <v>226</v>
      </c>
      <c r="R53" s="110" t="s">
        <v>226</v>
      </c>
      <c r="S53" s="110" t="s">
        <v>226</v>
      </c>
      <c r="T53" s="110" t="s">
        <v>226</v>
      </c>
      <c r="U53" s="110" t="s">
        <v>226</v>
      </c>
      <c r="V53" s="110" t="s">
        <v>226</v>
      </c>
      <c r="W53" s="110" t="s">
        <v>226</v>
      </c>
      <c r="X53" s="110" t="s">
        <v>226</v>
      </c>
    </row>
    <row r="54" spans="1:24" ht="31.5">
      <c r="A54" s="123" t="s">
        <v>225</v>
      </c>
      <c r="B54" s="124" t="s">
        <v>275</v>
      </c>
      <c r="C54" s="41" t="s">
        <v>71</v>
      </c>
      <c r="D54" s="110" t="s">
        <v>226</v>
      </c>
      <c r="E54" s="110" t="s">
        <v>226</v>
      </c>
      <c r="F54" s="110" t="s">
        <v>226</v>
      </c>
      <c r="G54" s="110" t="s">
        <v>226</v>
      </c>
      <c r="H54" s="110" t="s">
        <v>226</v>
      </c>
      <c r="I54" s="110" t="s">
        <v>226</v>
      </c>
      <c r="J54" s="110" t="s">
        <v>226</v>
      </c>
      <c r="K54" s="110" t="s">
        <v>226</v>
      </c>
      <c r="L54" s="110" t="s">
        <v>226</v>
      </c>
      <c r="M54" s="110" t="s">
        <v>226</v>
      </c>
      <c r="N54" s="110" t="s">
        <v>226</v>
      </c>
      <c r="O54" s="110" t="s">
        <v>226</v>
      </c>
      <c r="P54" s="88" t="s">
        <v>226</v>
      </c>
      <c r="Q54" s="110" t="s">
        <v>226</v>
      </c>
      <c r="R54" s="110" t="s">
        <v>226</v>
      </c>
      <c r="S54" s="110" t="s">
        <v>226</v>
      </c>
      <c r="T54" s="110" t="s">
        <v>226</v>
      </c>
      <c r="U54" s="110" t="s">
        <v>226</v>
      </c>
      <c r="V54" s="110" t="s">
        <v>226</v>
      </c>
      <c r="W54" s="110" t="s">
        <v>226</v>
      </c>
      <c r="X54" s="110" t="s">
        <v>226</v>
      </c>
    </row>
    <row r="55" spans="1:24" ht="47.25">
      <c r="A55" s="46" t="s">
        <v>168</v>
      </c>
      <c r="B55" s="47" t="s">
        <v>169</v>
      </c>
      <c r="C55" s="114" t="s">
        <v>71</v>
      </c>
      <c r="D55" s="110" t="s">
        <v>226</v>
      </c>
      <c r="E55" s="110" t="s">
        <v>226</v>
      </c>
      <c r="F55" s="110" t="s">
        <v>226</v>
      </c>
      <c r="G55" s="110" t="s">
        <v>226</v>
      </c>
      <c r="H55" s="110" t="s">
        <v>226</v>
      </c>
      <c r="I55" s="110" t="s">
        <v>226</v>
      </c>
      <c r="J55" s="110" t="s">
        <v>226</v>
      </c>
      <c r="K55" s="110" t="s">
        <v>226</v>
      </c>
      <c r="L55" s="110" t="s">
        <v>226</v>
      </c>
      <c r="M55" s="110" t="s">
        <v>226</v>
      </c>
      <c r="N55" s="110" t="s">
        <v>226</v>
      </c>
      <c r="O55" s="110" t="s">
        <v>226</v>
      </c>
      <c r="P55" s="88" t="s">
        <v>226</v>
      </c>
      <c r="Q55" s="110" t="s">
        <v>226</v>
      </c>
      <c r="R55" s="110" t="s">
        <v>226</v>
      </c>
      <c r="S55" s="110" t="s">
        <v>226</v>
      </c>
      <c r="T55" s="110" t="s">
        <v>226</v>
      </c>
      <c r="U55" s="110" t="s">
        <v>226</v>
      </c>
      <c r="V55" s="110" t="s">
        <v>226</v>
      </c>
      <c r="W55" s="110" t="s">
        <v>226</v>
      </c>
      <c r="X55" s="110" t="s">
        <v>226</v>
      </c>
    </row>
    <row r="56" spans="1:24">
      <c r="A56" s="46" t="s">
        <v>170</v>
      </c>
      <c r="B56" s="47" t="s">
        <v>171</v>
      </c>
      <c r="C56" s="114" t="s">
        <v>71</v>
      </c>
      <c r="D56" s="110" t="s">
        <v>226</v>
      </c>
      <c r="E56" s="110" t="s">
        <v>226</v>
      </c>
      <c r="F56" s="110" t="s">
        <v>226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2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f t="shared" ref="V56" si="34">P56-O56</f>
        <v>0</v>
      </c>
      <c r="W56" s="94">
        <v>0</v>
      </c>
      <c r="X56" s="110" t="s">
        <v>226</v>
      </c>
    </row>
  </sheetData>
  <mergeCells count="24">
    <mergeCell ref="I14:I16"/>
    <mergeCell ref="A14:A16"/>
    <mergeCell ref="B14:B16"/>
    <mergeCell ref="C14:C16"/>
    <mergeCell ref="D14:F15"/>
    <mergeCell ref="H14:H16"/>
    <mergeCell ref="G14:G16"/>
    <mergeCell ref="X14:X16"/>
    <mergeCell ref="K15:L15"/>
    <mergeCell ref="V14:W14"/>
    <mergeCell ref="Q15:R15"/>
    <mergeCell ref="S15:T15"/>
    <mergeCell ref="V15:V16"/>
    <mergeCell ref="W15:W16"/>
    <mergeCell ref="J14:J16"/>
    <mergeCell ref="U14:U16"/>
    <mergeCell ref="M15:N15"/>
    <mergeCell ref="O15:P15"/>
    <mergeCell ref="K14:T14"/>
    <mergeCell ref="A5:X5"/>
    <mergeCell ref="A7:X7"/>
    <mergeCell ref="A8:X8"/>
    <mergeCell ref="A10:X10"/>
    <mergeCell ref="A12:X12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1" fitToHeight="0" orientation="landscape" r:id="rId1"/>
  <headerFooter differentFirst="1"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M59"/>
  <sheetViews>
    <sheetView view="pageBreakPreview" zoomScale="70" zoomScaleNormal="100" zoomScaleSheetLayoutView="70" workbookViewId="0">
      <selection activeCell="U37" sqref="U37"/>
    </sheetView>
  </sheetViews>
  <sheetFormatPr defaultRowHeight="15.75"/>
  <cols>
    <col min="1" max="1" width="12.5" style="150" customWidth="1"/>
    <col min="2" max="2" width="39.5" style="150" customWidth="1"/>
    <col min="3" max="4" width="14.625" style="150" customWidth="1"/>
    <col min="5" max="5" width="18.75" style="150" customWidth="1"/>
    <col min="6" max="6" width="11.625" style="150" customWidth="1"/>
    <col min="7" max="7" width="12" style="150" customWidth="1"/>
    <col min="8" max="8" width="11.625" style="150" customWidth="1"/>
    <col min="9" max="9" width="12" style="150" customWidth="1"/>
    <col min="10" max="10" width="11.625" style="150" customWidth="1"/>
    <col min="11" max="11" width="12" style="150" customWidth="1"/>
    <col min="12" max="12" width="11.625" style="150" customWidth="1"/>
    <col min="13" max="13" width="12" style="150" customWidth="1"/>
    <col min="14" max="256" width="9" style="150"/>
    <col min="257" max="257" width="7.125" style="150" customWidth="1"/>
    <col min="258" max="258" width="26.125" style="150" customWidth="1"/>
    <col min="259" max="259" width="11.375" style="150" customWidth="1"/>
    <col min="260" max="260" width="14.625" style="150" customWidth="1"/>
    <col min="261" max="261" width="18.75" style="150" customWidth="1"/>
    <col min="262" max="262" width="11.625" style="150" customWidth="1"/>
    <col min="263" max="263" width="12" style="150" customWidth="1"/>
    <col min="264" max="264" width="11.625" style="150" customWidth="1"/>
    <col min="265" max="265" width="12" style="150" customWidth="1"/>
    <col min="266" max="266" width="11.625" style="150" customWidth="1"/>
    <col min="267" max="267" width="12" style="150" customWidth="1"/>
    <col min="268" max="268" width="11.625" style="150" customWidth="1"/>
    <col min="269" max="269" width="12" style="150" customWidth="1"/>
    <col min="270" max="512" width="9" style="150"/>
    <col min="513" max="513" width="7.125" style="150" customWidth="1"/>
    <col min="514" max="514" width="26.125" style="150" customWidth="1"/>
    <col min="515" max="515" width="11.375" style="150" customWidth="1"/>
    <col min="516" max="516" width="14.625" style="150" customWidth="1"/>
    <col min="517" max="517" width="18.75" style="150" customWidth="1"/>
    <col min="518" max="518" width="11.625" style="150" customWidth="1"/>
    <col min="519" max="519" width="12" style="150" customWidth="1"/>
    <col min="520" max="520" width="11.625" style="150" customWidth="1"/>
    <col min="521" max="521" width="12" style="150" customWidth="1"/>
    <col min="522" max="522" width="11.625" style="150" customWidth="1"/>
    <col min="523" max="523" width="12" style="150" customWidth="1"/>
    <col min="524" max="524" width="11.625" style="150" customWidth="1"/>
    <col min="525" max="525" width="12" style="150" customWidth="1"/>
    <col min="526" max="768" width="9" style="150"/>
    <col min="769" max="769" width="7.125" style="150" customWidth="1"/>
    <col min="770" max="770" width="26.125" style="150" customWidth="1"/>
    <col min="771" max="771" width="11.375" style="150" customWidth="1"/>
    <col min="772" max="772" width="14.625" style="150" customWidth="1"/>
    <col min="773" max="773" width="18.75" style="150" customWidth="1"/>
    <col min="774" max="774" width="11.625" style="150" customWidth="1"/>
    <col min="775" max="775" width="12" style="150" customWidth="1"/>
    <col min="776" max="776" width="11.625" style="150" customWidth="1"/>
    <col min="777" max="777" width="12" style="150" customWidth="1"/>
    <col min="778" max="778" width="11.625" style="150" customWidth="1"/>
    <col min="779" max="779" width="12" style="150" customWidth="1"/>
    <col min="780" max="780" width="11.625" style="150" customWidth="1"/>
    <col min="781" max="781" width="12" style="150" customWidth="1"/>
    <col min="782" max="1024" width="9" style="150"/>
    <col min="1025" max="1025" width="7.125" style="150" customWidth="1"/>
    <col min="1026" max="1026" width="26.125" style="150" customWidth="1"/>
    <col min="1027" max="1027" width="11.375" style="150" customWidth="1"/>
    <col min="1028" max="1028" width="14.625" style="150" customWidth="1"/>
    <col min="1029" max="1029" width="18.75" style="150" customWidth="1"/>
    <col min="1030" max="1030" width="11.625" style="150" customWidth="1"/>
    <col min="1031" max="1031" width="12" style="150" customWidth="1"/>
    <col min="1032" max="1032" width="11.625" style="150" customWidth="1"/>
    <col min="1033" max="1033" width="12" style="150" customWidth="1"/>
    <col min="1034" max="1034" width="11.625" style="150" customWidth="1"/>
    <col min="1035" max="1035" width="12" style="150" customWidth="1"/>
    <col min="1036" max="1036" width="11.625" style="150" customWidth="1"/>
    <col min="1037" max="1037" width="12" style="150" customWidth="1"/>
    <col min="1038" max="1280" width="9" style="150"/>
    <col min="1281" max="1281" width="7.125" style="150" customWidth="1"/>
    <col min="1282" max="1282" width="26.125" style="150" customWidth="1"/>
    <col min="1283" max="1283" width="11.375" style="150" customWidth="1"/>
    <col min="1284" max="1284" width="14.625" style="150" customWidth="1"/>
    <col min="1285" max="1285" width="18.75" style="150" customWidth="1"/>
    <col min="1286" max="1286" width="11.625" style="150" customWidth="1"/>
    <col min="1287" max="1287" width="12" style="150" customWidth="1"/>
    <col min="1288" max="1288" width="11.625" style="150" customWidth="1"/>
    <col min="1289" max="1289" width="12" style="150" customWidth="1"/>
    <col min="1290" max="1290" width="11.625" style="150" customWidth="1"/>
    <col min="1291" max="1291" width="12" style="150" customWidth="1"/>
    <col min="1292" max="1292" width="11.625" style="150" customWidth="1"/>
    <col min="1293" max="1293" width="12" style="150" customWidth="1"/>
    <col min="1294" max="1536" width="9" style="150"/>
    <col min="1537" max="1537" width="7.125" style="150" customWidth="1"/>
    <col min="1538" max="1538" width="26.125" style="150" customWidth="1"/>
    <col min="1539" max="1539" width="11.375" style="150" customWidth="1"/>
    <col min="1540" max="1540" width="14.625" style="150" customWidth="1"/>
    <col min="1541" max="1541" width="18.75" style="150" customWidth="1"/>
    <col min="1542" max="1542" width="11.625" style="150" customWidth="1"/>
    <col min="1543" max="1543" width="12" style="150" customWidth="1"/>
    <col min="1544" max="1544" width="11.625" style="150" customWidth="1"/>
    <col min="1545" max="1545" width="12" style="150" customWidth="1"/>
    <col min="1546" max="1546" width="11.625" style="150" customWidth="1"/>
    <col min="1547" max="1547" width="12" style="150" customWidth="1"/>
    <col min="1548" max="1548" width="11.625" style="150" customWidth="1"/>
    <col min="1549" max="1549" width="12" style="150" customWidth="1"/>
    <col min="1550" max="1792" width="9" style="150"/>
    <col min="1793" max="1793" width="7.125" style="150" customWidth="1"/>
    <col min="1794" max="1794" width="26.125" style="150" customWidth="1"/>
    <col min="1795" max="1795" width="11.375" style="150" customWidth="1"/>
    <col min="1796" max="1796" width="14.625" style="150" customWidth="1"/>
    <col min="1797" max="1797" width="18.75" style="150" customWidth="1"/>
    <col min="1798" max="1798" width="11.625" style="150" customWidth="1"/>
    <col min="1799" max="1799" width="12" style="150" customWidth="1"/>
    <col min="1800" max="1800" width="11.625" style="150" customWidth="1"/>
    <col min="1801" max="1801" width="12" style="150" customWidth="1"/>
    <col min="1802" max="1802" width="11.625" style="150" customWidth="1"/>
    <col min="1803" max="1803" width="12" style="150" customWidth="1"/>
    <col min="1804" max="1804" width="11.625" style="150" customWidth="1"/>
    <col min="1805" max="1805" width="12" style="150" customWidth="1"/>
    <col min="1806" max="2048" width="9" style="150"/>
    <col min="2049" max="2049" width="7.125" style="150" customWidth="1"/>
    <col min="2050" max="2050" width="26.125" style="150" customWidth="1"/>
    <col min="2051" max="2051" width="11.375" style="150" customWidth="1"/>
    <col min="2052" max="2052" width="14.625" style="150" customWidth="1"/>
    <col min="2053" max="2053" width="18.75" style="150" customWidth="1"/>
    <col min="2054" max="2054" width="11.625" style="150" customWidth="1"/>
    <col min="2055" max="2055" width="12" style="150" customWidth="1"/>
    <col min="2056" max="2056" width="11.625" style="150" customWidth="1"/>
    <col min="2057" max="2057" width="12" style="150" customWidth="1"/>
    <col min="2058" max="2058" width="11.625" style="150" customWidth="1"/>
    <col min="2059" max="2059" width="12" style="150" customWidth="1"/>
    <col min="2060" max="2060" width="11.625" style="150" customWidth="1"/>
    <col min="2061" max="2061" width="12" style="150" customWidth="1"/>
    <col min="2062" max="2304" width="9" style="150"/>
    <col min="2305" max="2305" width="7.125" style="150" customWidth="1"/>
    <col min="2306" max="2306" width="26.125" style="150" customWidth="1"/>
    <col min="2307" max="2307" width="11.375" style="150" customWidth="1"/>
    <col min="2308" max="2308" width="14.625" style="150" customWidth="1"/>
    <col min="2309" max="2309" width="18.75" style="150" customWidth="1"/>
    <col min="2310" max="2310" width="11.625" style="150" customWidth="1"/>
    <col min="2311" max="2311" width="12" style="150" customWidth="1"/>
    <col min="2312" max="2312" width="11.625" style="150" customWidth="1"/>
    <col min="2313" max="2313" width="12" style="150" customWidth="1"/>
    <col min="2314" max="2314" width="11.625" style="150" customWidth="1"/>
    <col min="2315" max="2315" width="12" style="150" customWidth="1"/>
    <col min="2316" max="2316" width="11.625" style="150" customWidth="1"/>
    <col min="2317" max="2317" width="12" style="150" customWidth="1"/>
    <col min="2318" max="2560" width="9" style="150"/>
    <col min="2561" max="2561" width="7.125" style="150" customWidth="1"/>
    <col min="2562" max="2562" width="26.125" style="150" customWidth="1"/>
    <col min="2563" max="2563" width="11.375" style="150" customWidth="1"/>
    <col min="2564" max="2564" width="14.625" style="150" customWidth="1"/>
    <col min="2565" max="2565" width="18.75" style="150" customWidth="1"/>
    <col min="2566" max="2566" width="11.625" style="150" customWidth="1"/>
    <col min="2567" max="2567" width="12" style="150" customWidth="1"/>
    <col min="2568" max="2568" width="11.625" style="150" customWidth="1"/>
    <col min="2569" max="2569" width="12" style="150" customWidth="1"/>
    <col min="2570" max="2570" width="11.625" style="150" customWidth="1"/>
    <col min="2571" max="2571" width="12" style="150" customWidth="1"/>
    <col min="2572" max="2572" width="11.625" style="150" customWidth="1"/>
    <col min="2573" max="2573" width="12" style="150" customWidth="1"/>
    <col min="2574" max="2816" width="9" style="150"/>
    <col min="2817" max="2817" width="7.125" style="150" customWidth="1"/>
    <col min="2818" max="2818" width="26.125" style="150" customWidth="1"/>
    <col min="2819" max="2819" width="11.375" style="150" customWidth="1"/>
    <col min="2820" max="2820" width="14.625" style="150" customWidth="1"/>
    <col min="2821" max="2821" width="18.75" style="150" customWidth="1"/>
    <col min="2822" max="2822" width="11.625" style="150" customWidth="1"/>
    <col min="2823" max="2823" width="12" style="150" customWidth="1"/>
    <col min="2824" max="2824" width="11.625" style="150" customWidth="1"/>
    <col min="2825" max="2825" width="12" style="150" customWidth="1"/>
    <col min="2826" max="2826" width="11.625" style="150" customWidth="1"/>
    <col min="2827" max="2827" width="12" style="150" customWidth="1"/>
    <col min="2828" max="2828" width="11.625" style="150" customWidth="1"/>
    <col min="2829" max="2829" width="12" style="150" customWidth="1"/>
    <col min="2830" max="3072" width="9" style="150"/>
    <col min="3073" max="3073" width="7.125" style="150" customWidth="1"/>
    <col min="3074" max="3074" width="26.125" style="150" customWidth="1"/>
    <col min="3075" max="3075" width="11.375" style="150" customWidth="1"/>
    <col min="3076" max="3076" width="14.625" style="150" customWidth="1"/>
    <col min="3077" max="3077" width="18.75" style="150" customWidth="1"/>
    <col min="3078" max="3078" width="11.625" style="150" customWidth="1"/>
    <col min="3079" max="3079" width="12" style="150" customWidth="1"/>
    <col min="3080" max="3080" width="11.625" style="150" customWidth="1"/>
    <col min="3081" max="3081" width="12" style="150" customWidth="1"/>
    <col min="3082" max="3082" width="11.625" style="150" customWidth="1"/>
    <col min="3083" max="3083" width="12" style="150" customWidth="1"/>
    <col min="3084" max="3084" width="11.625" style="150" customWidth="1"/>
    <col min="3085" max="3085" width="12" style="150" customWidth="1"/>
    <col min="3086" max="3328" width="9" style="150"/>
    <col min="3329" max="3329" width="7.125" style="150" customWidth="1"/>
    <col min="3330" max="3330" width="26.125" style="150" customWidth="1"/>
    <col min="3331" max="3331" width="11.375" style="150" customWidth="1"/>
    <col min="3332" max="3332" width="14.625" style="150" customWidth="1"/>
    <col min="3333" max="3333" width="18.75" style="150" customWidth="1"/>
    <col min="3334" max="3334" width="11.625" style="150" customWidth="1"/>
    <col min="3335" max="3335" width="12" style="150" customWidth="1"/>
    <col min="3336" max="3336" width="11.625" style="150" customWidth="1"/>
    <col min="3337" max="3337" width="12" style="150" customWidth="1"/>
    <col min="3338" max="3338" width="11.625" style="150" customWidth="1"/>
    <col min="3339" max="3339" width="12" style="150" customWidth="1"/>
    <col min="3340" max="3340" width="11.625" style="150" customWidth="1"/>
    <col min="3341" max="3341" width="12" style="150" customWidth="1"/>
    <col min="3342" max="3584" width="9" style="150"/>
    <col min="3585" max="3585" width="7.125" style="150" customWidth="1"/>
    <col min="3586" max="3586" width="26.125" style="150" customWidth="1"/>
    <col min="3587" max="3587" width="11.375" style="150" customWidth="1"/>
    <col min="3588" max="3588" width="14.625" style="150" customWidth="1"/>
    <col min="3589" max="3589" width="18.75" style="150" customWidth="1"/>
    <col min="3590" max="3590" width="11.625" style="150" customWidth="1"/>
    <col min="3591" max="3591" width="12" style="150" customWidth="1"/>
    <col min="3592" max="3592" width="11.625" style="150" customWidth="1"/>
    <col min="3593" max="3593" width="12" style="150" customWidth="1"/>
    <col min="3594" max="3594" width="11.625" style="150" customWidth="1"/>
    <col min="3595" max="3595" width="12" style="150" customWidth="1"/>
    <col min="3596" max="3596" width="11.625" style="150" customWidth="1"/>
    <col min="3597" max="3597" width="12" style="150" customWidth="1"/>
    <col min="3598" max="3840" width="9" style="150"/>
    <col min="3841" max="3841" width="7.125" style="150" customWidth="1"/>
    <col min="3842" max="3842" width="26.125" style="150" customWidth="1"/>
    <col min="3843" max="3843" width="11.375" style="150" customWidth="1"/>
    <col min="3844" max="3844" width="14.625" style="150" customWidth="1"/>
    <col min="3845" max="3845" width="18.75" style="150" customWidth="1"/>
    <col min="3846" max="3846" width="11.625" style="150" customWidth="1"/>
    <col min="3847" max="3847" width="12" style="150" customWidth="1"/>
    <col min="3848" max="3848" width="11.625" style="150" customWidth="1"/>
    <col min="3849" max="3849" width="12" style="150" customWidth="1"/>
    <col min="3850" max="3850" width="11.625" style="150" customWidth="1"/>
    <col min="3851" max="3851" width="12" style="150" customWidth="1"/>
    <col min="3852" max="3852" width="11.625" style="150" customWidth="1"/>
    <col min="3853" max="3853" width="12" style="150" customWidth="1"/>
    <col min="3854" max="4096" width="9" style="150"/>
    <col min="4097" max="4097" width="7.125" style="150" customWidth="1"/>
    <col min="4098" max="4098" width="26.125" style="150" customWidth="1"/>
    <col min="4099" max="4099" width="11.375" style="150" customWidth="1"/>
    <col min="4100" max="4100" width="14.625" style="150" customWidth="1"/>
    <col min="4101" max="4101" width="18.75" style="150" customWidth="1"/>
    <col min="4102" max="4102" width="11.625" style="150" customWidth="1"/>
    <col min="4103" max="4103" width="12" style="150" customWidth="1"/>
    <col min="4104" max="4104" width="11.625" style="150" customWidth="1"/>
    <col min="4105" max="4105" width="12" style="150" customWidth="1"/>
    <col min="4106" max="4106" width="11.625" style="150" customWidth="1"/>
    <col min="4107" max="4107" width="12" style="150" customWidth="1"/>
    <col min="4108" max="4108" width="11.625" style="150" customWidth="1"/>
    <col min="4109" max="4109" width="12" style="150" customWidth="1"/>
    <col min="4110" max="4352" width="9" style="150"/>
    <col min="4353" max="4353" width="7.125" style="150" customWidth="1"/>
    <col min="4354" max="4354" width="26.125" style="150" customWidth="1"/>
    <col min="4355" max="4355" width="11.375" style="150" customWidth="1"/>
    <col min="4356" max="4356" width="14.625" style="150" customWidth="1"/>
    <col min="4357" max="4357" width="18.75" style="150" customWidth="1"/>
    <col min="4358" max="4358" width="11.625" style="150" customWidth="1"/>
    <col min="4359" max="4359" width="12" style="150" customWidth="1"/>
    <col min="4360" max="4360" width="11.625" style="150" customWidth="1"/>
    <col min="4361" max="4361" width="12" style="150" customWidth="1"/>
    <col min="4362" max="4362" width="11.625" style="150" customWidth="1"/>
    <col min="4363" max="4363" width="12" style="150" customWidth="1"/>
    <col min="4364" max="4364" width="11.625" style="150" customWidth="1"/>
    <col min="4365" max="4365" width="12" style="150" customWidth="1"/>
    <col min="4366" max="4608" width="9" style="150"/>
    <col min="4609" max="4609" width="7.125" style="150" customWidth="1"/>
    <col min="4610" max="4610" width="26.125" style="150" customWidth="1"/>
    <col min="4611" max="4611" width="11.375" style="150" customWidth="1"/>
    <col min="4612" max="4612" width="14.625" style="150" customWidth="1"/>
    <col min="4613" max="4613" width="18.75" style="150" customWidth="1"/>
    <col min="4614" max="4614" width="11.625" style="150" customWidth="1"/>
    <col min="4615" max="4615" width="12" style="150" customWidth="1"/>
    <col min="4616" max="4616" width="11.625" style="150" customWidth="1"/>
    <col min="4617" max="4617" width="12" style="150" customWidth="1"/>
    <col min="4618" max="4618" width="11.625" style="150" customWidth="1"/>
    <col min="4619" max="4619" width="12" style="150" customWidth="1"/>
    <col min="4620" max="4620" width="11.625" style="150" customWidth="1"/>
    <col min="4621" max="4621" width="12" style="150" customWidth="1"/>
    <col min="4622" max="4864" width="9" style="150"/>
    <col min="4865" max="4865" width="7.125" style="150" customWidth="1"/>
    <col min="4866" max="4866" width="26.125" style="150" customWidth="1"/>
    <col min="4867" max="4867" width="11.375" style="150" customWidth="1"/>
    <col min="4868" max="4868" width="14.625" style="150" customWidth="1"/>
    <col min="4869" max="4869" width="18.75" style="150" customWidth="1"/>
    <col min="4870" max="4870" width="11.625" style="150" customWidth="1"/>
    <col min="4871" max="4871" width="12" style="150" customWidth="1"/>
    <col min="4872" max="4872" width="11.625" style="150" customWidth="1"/>
    <col min="4873" max="4873" width="12" style="150" customWidth="1"/>
    <col min="4874" max="4874" width="11.625" style="150" customWidth="1"/>
    <col min="4875" max="4875" width="12" style="150" customWidth="1"/>
    <col min="4876" max="4876" width="11.625" style="150" customWidth="1"/>
    <col min="4877" max="4877" width="12" style="150" customWidth="1"/>
    <col min="4878" max="5120" width="9" style="150"/>
    <col min="5121" max="5121" width="7.125" style="150" customWidth="1"/>
    <col min="5122" max="5122" width="26.125" style="150" customWidth="1"/>
    <col min="5123" max="5123" width="11.375" style="150" customWidth="1"/>
    <col min="5124" max="5124" width="14.625" style="150" customWidth="1"/>
    <col min="5125" max="5125" width="18.75" style="150" customWidth="1"/>
    <col min="5126" max="5126" width="11.625" style="150" customWidth="1"/>
    <col min="5127" max="5127" width="12" style="150" customWidth="1"/>
    <col min="5128" max="5128" width="11.625" style="150" customWidth="1"/>
    <col min="5129" max="5129" width="12" style="150" customWidth="1"/>
    <col min="5130" max="5130" width="11.625" style="150" customWidth="1"/>
    <col min="5131" max="5131" width="12" style="150" customWidth="1"/>
    <col min="5132" max="5132" width="11.625" style="150" customWidth="1"/>
    <col min="5133" max="5133" width="12" style="150" customWidth="1"/>
    <col min="5134" max="5376" width="9" style="150"/>
    <col min="5377" max="5377" width="7.125" style="150" customWidth="1"/>
    <col min="5378" max="5378" width="26.125" style="150" customWidth="1"/>
    <col min="5379" max="5379" width="11.375" style="150" customWidth="1"/>
    <col min="5380" max="5380" width="14.625" style="150" customWidth="1"/>
    <col min="5381" max="5381" width="18.75" style="150" customWidth="1"/>
    <col min="5382" max="5382" width="11.625" style="150" customWidth="1"/>
    <col min="5383" max="5383" width="12" style="150" customWidth="1"/>
    <col min="5384" max="5384" width="11.625" style="150" customWidth="1"/>
    <col min="5385" max="5385" width="12" style="150" customWidth="1"/>
    <col min="5386" max="5386" width="11.625" style="150" customWidth="1"/>
    <col min="5387" max="5387" width="12" style="150" customWidth="1"/>
    <col min="5388" max="5388" width="11.625" style="150" customWidth="1"/>
    <col min="5389" max="5389" width="12" style="150" customWidth="1"/>
    <col min="5390" max="5632" width="9" style="150"/>
    <col min="5633" max="5633" width="7.125" style="150" customWidth="1"/>
    <col min="5634" max="5634" width="26.125" style="150" customWidth="1"/>
    <col min="5635" max="5635" width="11.375" style="150" customWidth="1"/>
    <col min="5636" max="5636" width="14.625" style="150" customWidth="1"/>
    <col min="5637" max="5637" width="18.75" style="150" customWidth="1"/>
    <col min="5638" max="5638" width="11.625" style="150" customWidth="1"/>
    <col min="5639" max="5639" width="12" style="150" customWidth="1"/>
    <col min="5640" max="5640" width="11.625" style="150" customWidth="1"/>
    <col min="5641" max="5641" width="12" style="150" customWidth="1"/>
    <col min="5642" max="5642" width="11.625" style="150" customWidth="1"/>
    <col min="5643" max="5643" width="12" style="150" customWidth="1"/>
    <col min="5644" max="5644" width="11.625" style="150" customWidth="1"/>
    <col min="5645" max="5645" width="12" style="150" customWidth="1"/>
    <col min="5646" max="5888" width="9" style="150"/>
    <col min="5889" max="5889" width="7.125" style="150" customWidth="1"/>
    <col min="5890" max="5890" width="26.125" style="150" customWidth="1"/>
    <col min="5891" max="5891" width="11.375" style="150" customWidth="1"/>
    <col min="5892" max="5892" width="14.625" style="150" customWidth="1"/>
    <col min="5893" max="5893" width="18.75" style="150" customWidth="1"/>
    <col min="5894" max="5894" width="11.625" style="150" customWidth="1"/>
    <col min="5895" max="5895" width="12" style="150" customWidth="1"/>
    <col min="5896" max="5896" width="11.625" style="150" customWidth="1"/>
    <col min="5897" max="5897" width="12" style="150" customWidth="1"/>
    <col min="5898" max="5898" width="11.625" style="150" customWidth="1"/>
    <col min="5899" max="5899" width="12" style="150" customWidth="1"/>
    <col min="5900" max="5900" width="11.625" style="150" customWidth="1"/>
    <col min="5901" max="5901" width="12" style="150" customWidth="1"/>
    <col min="5902" max="6144" width="9" style="150"/>
    <col min="6145" max="6145" width="7.125" style="150" customWidth="1"/>
    <col min="6146" max="6146" width="26.125" style="150" customWidth="1"/>
    <col min="6147" max="6147" width="11.375" style="150" customWidth="1"/>
    <col min="6148" max="6148" width="14.625" style="150" customWidth="1"/>
    <col min="6149" max="6149" width="18.75" style="150" customWidth="1"/>
    <col min="6150" max="6150" width="11.625" style="150" customWidth="1"/>
    <col min="6151" max="6151" width="12" style="150" customWidth="1"/>
    <col min="6152" max="6152" width="11.625" style="150" customWidth="1"/>
    <col min="6153" max="6153" width="12" style="150" customWidth="1"/>
    <col min="6154" max="6154" width="11.625" style="150" customWidth="1"/>
    <col min="6155" max="6155" width="12" style="150" customWidth="1"/>
    <col min="6156" max="6156" width="11.625" style="150" customWidth="1"/>
    <col min="6157" max="6157" width="12" style="150" customWidth="1"/>
    <col min="6158" max="6400" width="9" style="150"/>
    <col min="6401" max="6401" width="7.125" style="150" customWidth="1"/>
    <col min="6402" max="6402" width="26.125" style="150" customWidth="1"/>
    <col min="6403" max="6403" width="11.375" style="150" customWidth="1"/>
    <col min="6404" max="6404" width="14.625" style="150" customWidth="1"/>
    <col min="6405" max="6405" width="18.75" style="150" customWidth="1"/>
    <col min="6406" max="6406" width="11.625" style="150" customWidth="1"/>
    <col min="6407" max="6407" width="12" style="150" customWidth="1"/>
    <col min="6408" max="6408" width="11.625" style="150" customWidth="1"/>
    <col min="6409" max="6409" width="12" style="150" customWidth="1"/>
    <col min="6410" max="6410" width="11.625" style="150" customWidth="1"/>
    <col min="6411" max="6411" width="12" style="150" customWidth="1"/>
    <col min="6412" max="6412" width="11.625" style="150" customWidth="1"/>
    <col min="6413" max="6413" width="12" style="150" customWidth="1"/>
    <col min="6414" max="6656" width="9" style="150"/>
    <col min="6657" max="6657" width="7.125" style="150" customWidth="1"/>
    <col min="6658" max="6658" width="26.125" style="150" customWidth="1"/>
    <col min="6659" max="6659" width="11.375" style="150" customWidth="1"/>
    <col min="6660" max="6660" width="14.625" style="150" customWidth="1"/>
    <col min="6661" max="6661" width="18.75" style="150" customWidth="1"/>
    <col min="6662" max="6662" width="11.625" style="150" customWidth="1"/>
    <col min="6663" max="6663" width="12" style="150" customWidth="1"/>
    <col min="6664" max="6664" width="11.625" style="150" customWidth="1"/>
    <col min="6665" max="6665" width="12" style="150" customWidth="1"/>
    <col min="6666" max="6666" width="11.625" style="150" customWidth="1"/>
    <col min="6667" max="6667" width="12" style="150" customWidth="1"/>
    <col min="6668" max="6668" width="11.625" style="150" customWidth="1"/>
    <col min="6669" max="6669" width="12" style="150" customWidth="1"/>
    <col min="6670" max="6912" width="9" style="150"/>
    <col min="6913" max="6913" width="7.125" style="150" customWidth="1"/>
    <col min="6914" max="6914" width="26.125" style="150" customWidth="1"/>
    <col min="6915" max="6915" width="11.375" style="150" customWidth="1"/>
    <col min="6916" max="6916" width="14.625" style="150" customWidth="1"/>
    <col min="6917" max="6917" width="18.75" style="150" customWidth="1"/>
    <col min="6918" max="6918" width="11.625" style="150" customWidth="1"/>
    <col min="6919" max="6919" width="12" style="150" customWidth="1"/>
    <col min="6920" max="6920" width="11.625" style="150" customWidth="1"/>
    <col min="6921" max="6921" width="12" style="150" customWidth="1"/>
    <col min="6922" max="6922" width="11.625" style="150" customWidth="1"/>
    <col min="6923" max="6923" width="12" style="150" customWidth="1"/>
    <col min="6924" max="6924" width="11.625" style="150" customWidth="1"/>
    <col min="6925" max="6925" width="12" style="150" customWidth="1"/>
    <col min="6926" max="7168" width="9" style="150"/>
    <col min="7169" max="7169" width="7.125" style="150" customWidth="1"/>
    <col min="7170" max="7170" width="26.125" style="150" customWidth="1"/>
    <col min="7171" max="7171" width="11.375" style="150" customWidth="1"/>
    <col min="7172" max="7172" width="14.625" style="150" customWidth="1"/>
    <col min="7173" max="7173" width="18.75" style="150" customWidth="1"/>
    <col min="7174" max="7174" width="11.625" style="150" customWidth="1"/>
    <col min="7175" max="7175" width="12" style="150" customWidth="1"/>
    <col min="7176" max="7176" width="11.625" style="150" customWidth="1"/>
    <col min="7177" max="7177" width="12" style="150" customWidth="1"/>
    <col min="7178" max="7178" width="11.625" style="150" customWidth="1"/>
    <col min="7179" max="7179" width="12" style="150" customWidth="1"/>
    <col min="7180" max="7180" width="11.625" style="150" customWidth="1"/>
    <col min="7181" max="7181" width="12" style="150" customWidth="1"/>
    <col min="7182" max="7424" width="9" style="150"/>
    <col min="7425" max="7425" width="7.125" style="150" customWidth="1"/>
    <col min="7426" max="7426" width="26.125" style="150" customWidth="1"/>
    <col min="7427" max="7427" width="11.375" style="150" customWidth="1"/>
    <col min="7428" max="7428" width="14.625" style="150" customWidth="1"/>
    <col min="7429" max="7429" width="18.75" style="150" customWidth="1"/>
    <col min="7430" max="7430" width="11.625" style="150" customWidth="1"/>
    <col min="7431" max="7431" width="12" style="150" customWidth="1"/>
    <col min="7432" max="7432" width="11.625" style="150" customWidth="1"/>
    <col min="7433" max="7433" width="12" style="150" customWidth="1"/>
    <col min="7434" max="7434" width="11.625" style="150" customWidth="1"/>
    <col min="7435" max="7435" width="12" style="150" customWidth="1"/>
    <col min="7436" max="7436" width="11.625" style="150" customWidth="1"/>
    <col min="7437" max="7437" width="12" style="150" customWidth="1"/>
    <col min="7438" max="7680" width="9" style="150"/>
    <col min="7681" max="7681" width="7.125" style="150" customWidth="1"/>
    <col min="7682" max="7682" width="26.125" style="150" customWidth="1"/>
    <col min="7683" max="7683" width="11.375" style="150" customWidth="1"/>
    <col min="7684" max="7684" width="14.625" style="150" customWidth="1"/>
    <col min="7685" max="7685" width="18.75" style="150" customWidth="1"/>
    <col min="7686" max="7686" width="11.625" style="150" customWidth="1"/>
    <col min="7687" max="7687" width="12" style="150" customWidth="1"/>
    <col min="7688" max="7688" width="11.625" style="150" customWidth="1"/>
    <col min="7689" max="7689" width="12" style="150" customWidth="1"/>
    <col min="7690" max="7690" width="11.625" style="150" customWidth="1"/>
    <col min="7691" max="7691" width="12" style="150" customWidth="1"/>
    <col min="7692" max="7692" width="11.625" style="150" customWidth="1"/>
    <col min="7693" max="7693" width="12" style="150" customWidth="1"/>
    <col min="7694" max="7936" width="9" style="150"/>
    <col min="7937" max="7937" width="7.125" style="150" customWidth="1"/>
    <col min="7938" max="7938" width="26.125" style="150" customWidth="1"/>
    <col min="7939" max="7939" width="11.375" style="150" customWidth="1"/>
    <col min="7940" max="7940" width="14.625" style="150" customWidth="1"/>
    <col min="7941" max="7941" width="18.75" style="150" customWidth="1"/>
    <col min="7942" max="7942" width="11.625" style="150" customWidth="1"/>
    <col min="7943" max="7943" width="12" style="150" customWidth="1"/>
    <col min="7944" max="7944" width="11.625" style="150" customWidth="1"/>
    <col min="7945" max="7945" width="12" style="150" customWidth="1"/>
    <col min="7946" max="7946" width="11.625" style="150" customWidth="1"/>
    <col min="7947" max="7947" width="12" style="150" customWidth="1"/>
    <col min="7948" max="7948" width="11.625" style="150" customWidth="1"/>
    <col min="7949" max="7949" width="12" style="150" customWidth="1"/>
    <col min="7950" max="8192" width="9" style="150"/>
    <col min="8193" max="8193" width="7.125" style="150" customWidth="1"/>
    <col min="8194" max="8194" width="26.125" style="150" customWidth="1"/>
    <col min="8195" max="8195" width="11.375" style="150" customWidth="1"/>
    <col min="8196" max="8196" width="14.625" style="150" customWidth="1"/>
    <col min="8197" max="8197" width="18.75" style="150" customWidth="1"/>
    <col min="8198" max="8198" width="11.625" style="150" customWidth="1"/>
    <col min="8199" max="8199" width="12" style="150" customWidth="1"/>
    <col min="8200" max="8200" width="11.625" style="150" customWidth="1"/>
    <col min="8201" max="8201" width="12" style="150" customWidth="1"/>
    <col min="8202" max="8202" width="11.625" style="150" customWidth="1"/>
    <col min="8203" max="8203" width="12" style="150" customWidth="1"/>
    <col min="8204" max="8204" width="11.625" style="150" customWidth="1"/>
    <col min="8205" max="8205" width="12" style="150" customWidth="1"/>
    <col min="8206" max="8448" width="9" style="150"/>
    <col min="8449" max="8449" width="7.125" style="150" customWidth="1"/>
    <col min="8450" max="8450" width="26.125" style="150" customWidth="1"/>
    <col min="8451" max="8451" width="11.375" style="150" customWidth="1"/>
    <col min="8452" max="8452" width="14.625" style="150" customWidth="1"/>
    <col min="8453" max="8453" width="18.75" style="150" customWidth="1"/>
    <col min="8454" max="8454" width="11.625" style="150" customWidth="1"/>
    <col min="8455" max="8455" width="12" style="150" customWidth="1"/>
    <col min="8456" max="8456" width="11.625" style="150" customWidth="1"/>
    <col min="8457" max="8457" width="12" style="150" customWidth="1"/>
    <col min="8458" max="8458" width="11.625" style="150" customWidth="1"/>
    <col min="8459" max="8459" width="12" style="150" customWidth="1"/>
    <col min="8460" max="8460" width="11.625" style="150" customWidth="1"/>
    <col min="8461" max="8461" width="12" style="150" customWidth="1"/>
    <col min="8462" max="8704" width="9" style="150"/>
    <col min="8705" max="8705" width="7.125" style="150" customWidth="1"/>
    <col min="8706" max="8706" width="26.125" style="150" customWidth="1"/>
    <col min="8707" max="8707" width="11.375" style="150" customWidth="1"/>
    <col min="8708" max="8708" width="14.625" style="150" customWidth="1"/>
    <col min="8709" max="8709" width="18.75" style="150" customWidth="1"/>
    <col min="8710" max="8710" width="11.625" style="150" customWidth="1"/>
    <col min="8711" max="8711" width="12" style="150" customWidth="1"/>
    <col min="8712" max="8712" width="11.625" style="150" customWidth="1"/>
    <col min="8713" max="8713" width="12" style="150" customWidth="1"/>
    <col min="8714" max="8714" width="11.625" style="150" customWidth="1"/>
    <col min="8715" max="8715" width="12" style="150" customWidth="1"/>
    <col min="8716" max="8716" width="11.625" style="150" customWidth="1"/>
    <col min="8717" max="8717" width="12" style="150" customWidth="1"/>
    <col min="8718" max="8960" width="9" style="150"/>
    <col min="8961" max="8961" width="7.125" style="150" customWidth="1"/>
    <col min="8962" max="8962" width="26.125" style="150" customWidth="1"/>
    <col min="8963" max="8963" width="11.375" style="150" customWidth="1"/>
    <col min="8964" max="8964" width="14.625" style="150" customWidth="1"/>
    <col min="8965" max="8965" width="18.75" style="150" customWidth="1"/>
    <col min="8966" max="8966" width="11.625" style="150" customWidth="1"/>
    <col min="8967" max="8967" width="12" style="150" customWidth="1"/>
    <col min="8968" max="8968" width="11.625" style="150" customWidth="1"/>
    <col min="8969" max="8969" width="12" style="150" customWidth="1"/>
    <col min="8970" max="8970" width="11.625" style="150" customWidth="1"/>
    <col min="8971" max="8971" width="12" style="150" customWidth="1"/>
    <col min="8972" max="8972" width="11.625" style="150" customWidth="1"/>
    <col min="8973" max="8973" width="12" style="150" customWidth="1"/>
    <col min="8974" max="9216" width="9" style="150"/>
    <col min="9217" max="9217" width="7.125" style="150" customWidth="1"/>
    <col min="9218" max="9218" width="26.125" style="150" customWidth="1"/>
    <col min="9219" max="9219" width="11.375" style="150" customWidth="1"/>
    <col min="9220" max="9220" width="14.625" style="150" customWidth="1"/>
    <col min="9221" max="9221" width="18.75" style="150" customWidth="1"/>
    <col min="9222" max="9222" width="11.625" style="150" customWidth="1"/>
    <col min="9223" max="9223" width="12" style="150" customWidth="1"/>
    <col min="9224" max="9224" width="11.625" style="150" customWidth="1"/>
    <col min="9225" max="9225" width="12" style="150" customWidth="1"/>
    <col min="9226" max="9226" width="11.625" style="150" customWidth="1"/>
    <col min="9227" max="9227" width="12" style="150" customWidth="1"/>
    <col min="9228" max="9228" width="11.625" style="150" customWidth="1"/>
    <col min="9229" max="9229" width="12" style="150" customWidth="1"/>
    <col min="9230" max="9472" width="9" style="150"/>
    <col min="9473" max="9473" width="7.125" style="150" customWidth="1"/>
    <col min="9474" max="9474" width="26.125" style="150" customWidth="1"/>
    <col min="9475" max="9475" width="11.375" style="150" customWidth="1"/>
    <col min="9476" max="9476" width="14.625" style="150" customWidth="1"/>
    <col min="9477" max="9477" width="18.75" style="150" customWidth="1"/>
    <col min="9478" max="9478" width="11.625" style="150" customWidth="1"/>
    <col min="9479" max="9479" width="12" style="150" customWidth="1"/>
    <col min="9480" max="9480" width="11.625" style="150" customWidth="1"/>
    <col min="9481" max="9481" width="12" style="150" customWidth="1"/>
    <col min="9482" max="9482" width="11.625" style="150" customWidth="1"/>
    <col min="9483" max="9483" width="12" style="150" customWidth="1"/>
    <col min="9484" max="9484" width="11.625" style="150" customWidth="1"/>
    <col min="9485" max="9485" width="12" style="150" customWidth="1"/>
    <col min="9486" max="9728" width="9" style="150"/>
    <col min="9729" max="9729" width="7.125" style="150" customWidth="1"/>
    <col min="9730" max="9730" width="26.125" style="150" customWidth="1"/>
    <col min="9731" max="9731" width="11.375" style="150" customWidth="1"/>
    <col min="9732" max="9732" width="14.625" style="150" customWidth="1"/>
    <col min="9733" max="9733" width="18.75" style="150" customWidth="1"/>
    <col min="9734" max="9734" width="11.625" style="150" customWidth="1"/>
    <col min="9735" max="9735" width="12" style="150" customWidth="1"/>
    <col min="9736" max="9736" width="11.625" style="150" customWidth="1"/>
    <col min="9737" max="9737" width="12" style="150" customWidth="1"/>
    <col min="9738" max="9738" width="11.625" style="150" customWidth="1"/>
    <col min="9739" max="9739" width="12" style="150" customWidth="1"/>
    <col min="9740" max="9740" width="11.625" style="150" customWidth="1"/>
    <col min="9741" max="9741" width="12" style="150" customWidth="1"/>
    <col min="9742" max="9984" width="9" style="150"/>
    <col min="9985" max="9985" width="7.125" style="150" customWidth="1"/>
    <col min="9986" max="9986" width="26.125" style="150" customWidth="1"/>
    <col min="9987" max="9987" width="11.375" style="150" customWidth="1"/>
    <col min="9988" max="9988" width="14.625" style="150" customWidth="1"/>
    <col min="9989" max="9989" width="18.75" style="150" customWidth="1"/>
    <col min="9990" max="9990" width="11.625" style="150" customWidth="1"/>
    <col min="9991" max="9991" width="12" style="150" customWidth="1"/>
    <col min="9992" max="9992" width="11.625" style="150" customWidth="1"/>
    <col min="9993" max="9993" width="12" style="150" customWidth="1"/>
    <col min="9994" max="9994" width="11.625" style="150" customWidth="1"/>
    <col min="9995" max="9995" width="12" style="150" customWidth="1"/>
    <col min="9996" max="9996" width="11.625" style="150" customWidth="1"/>
    <col min="9997" max="9997" width="12" style="150" customWidth="1"/>
    <col min="9998" max="10240" width="9" style="150"/>
    <col min="10241" max="10241" width="7.125" style="150" customWidth="1"/>
    <col min="10242" max="10242" width="26.125" style="150" customWidth="1"/>
    <col min="10243" max="10243" width="11.375" style="150" customWidth="1"/>
    <col min="10244" max="10244" width="14.625" style="150" customWidth="1"/>
    <col min="10245" max="10245" width="18.75" style="150" customWidth="1"/>
    <col min="10246" max="10246" width="11.625" style="150" customWidth="1"/>
    <col min="10247" max="10247" width="12" style="150" customWidth="1"/>
    <col min="10248" max="10248" width="11.625" style="150" customWidth="1"/>
    <col min="10249" max="10249" width="12" style="150" customWidth="1"/>
    <col min="10250" max="10250" width="11.625" style="150" customWidth="1"/>
    <col min="10251" max="10251" width="12" style="150" customWidth="1"/>
    <col min="10252" max="10252" width="11.625" style="150" customWidth="1"/>
    <col min="10253" max="10253" width="12" style="150" customWidth="1"/>
    <col min="10254" max="10496" width="9" style="150"/>
    <col min="10497" max="10497" width="7.125" style="150" customWidth="1"/>
    <col min="10498" max="10498" width="26.125" style="150" customWidth="1"/>
    <col min="10499" max="10499" width="11.375" style="150" customWidth="1"/>
    <col min="10500" max="10500" width="14.625" style="150" customWidth="1"/>
    <col min="10501" max="10501" width="18.75" style="150" customWidth="1"/>
    <col min="10502" max="10502" width="11.625" style="150" customWidth="1"/>
    <col min="10503" max="10503" width="12" style="150" customWidth="1"/>
    <col min="10504" max="10504" width="11.625" style="150" customWidth="1"/>
    <col min="10505" max="10505" width="12" style="150" customWidth="1"/>
    <col min="10506" max="10506" width="11.625" style="150" customWidth="1"/>
    <col min="10507" max="10507" width="12" style="150" customWidth="1"/>
    <col min="10508" max="10508" width="11.625" style="150" customWidth="1"/>
    <col min="10509" max="10509" width="12" style="150" customWidth="1"/>
    <col min="10510" max="10752" width="9" style="150"/>
    <col min="10753" max="10753" width="7.125" style="150" customWidth="1"/>
    <col min="10754" max="10754" width="26.125" style="150" customWidth="1"/>
    <col min="10755" max="10755" width="11.375" style="150" customWidth="1"/>
    <col min="10756" max="10756" width="14.625" style="150" customWidth="1"/>
    <col min="10757" max="10757" width="18.75" style="150" customWidth="1"/>
    <col min="10758" max="10758" width="11.625" style="150" customWidth="1"/>
    <col min="10759" max="10759" width="12" style="150" customWidth="1"/>
    <col min="10760" max="10760" width="11.625" style="150" customWidth="1"/>
    <col min="10761" max="10761" width="12" style="150" customWidth="1"/>
    <col min="10762" max="10762" width="11.625" style="150" customWidth="1"/>
    <col min="10763" max="10763" width="12" style="150" customWidth="1"/>
    <col min="10764" max="10764" width="11.625" style="150" customWidth="1"/>
    <col min="10765" max="10765" width="12" style="150" customWidth="1"/>
    <col min="10766" max="11008" width="9" style="150"/>
    <col min="11009" max="11009" width="7.125" style="150" customWidth="1"/>
    <col min="11010" max="11010" width="26.125" style="150" customWidth="1"/>
    <col min="11011" max="11011" width="11.375" style="150" customWidth="1"/>
    <col min="11012" max="11012" width="14.625" style="150" customWidth="1"/>
    <col min="11013" max="11013" width="18.75" style="150" customWidth="1"/>
    <col min="11014" max="11014" width="11.625" style="150" customWidth="1"/>
    <col min="11015" max="11015" width="12" style="150" customWidth="1"/>
    <col min="11016" max="11016" width="11.625" style="150" customWidth="1"/>
    <col min="11017" max="11017" width="12" style="150" customWidth="1"/>
    <col min="11018" max="11018" width="11.625" style="150" customWidth="1"/>
    <col min="11019" max="11019" width="12" style="150" customWidth="1"/>
    <col min="11020" max="11020" width="11.625" style="150" customWidth="1"/>
    <col min="11021" max="11021" width="12" style="150" customWidth="1"/>
    <col min="11022" max="11264" width="9" style="150"/>
    <col min="11265" max="11265" width="7.125" style="150" customWidth="1"/>
    <col min="11266" max="11266" width="26.125" style="150" customWidth="1"/>
    <col min="11267" max="11267" width="11.375" style="150" customWidth="1"/>
    <col min="11268" max="11268" width="14.625" style="150" customWidth="1"/>
    <col min="11269" max="11269" width="18.75" style="150" customWidth="1"/>
    <col min="11270" max="11270" width="11.625" style="150" customWidth="1"/>
    <col min="11271" max="11271" width="12" style="150" customWidth="1"/>
    <col min="11272" max="11272" width="11.625" style="150" customWidth="1"/>
    <col min="11273" max="11273" width="12" style="150" customWidth="1"/>
    <col min="11274" max="11274" width="11.625" style="150" customWidth="1"/>
    <col min="11275" max="11275" width="12" style="150" customWidth="1"/>
    <col min="11276" max="11276" width="11.625" style="150" customWidth="1"/>
    <col min="11277" max="11277" width="12" style="150" customWidth="1"/>
    <col min="11278" max="11520" width="9" style="150"/>
    <col min="11521" max="11521" width="7.125" style="150" customWidth="1"/>
    <col min="11522" max="11522" width="26.125" style="150" customWidth="1"/>
    <col min="11523" max="11523" width="11.375" style="150" customWidth="1"/>
    <col min="11524" max="11524" width="14.625" style="150" customWidth="1"/>
    <col min="11525" max="11525" width="18.75" style="150" customWidth="1"/>
    <col min="11526" max="11526" width="11.625" style="150" customWidth="1"/>
    <col min="11527" max="11527" width="12" style="150" customWidth="1"/>
    <col min="11528" max="11528" width="11.625" style="150" customWidth="1"/>
    <col min="11529" max="11529" width="12" style="150" customWidth="1"/>
    <col min="11530" max="11530" width="11.625" style="150" customWidth="1"/>
    <col min="11531" max="11531" width="12" style="150" customWidth="1"/>
    <col min="11532" max="11532" width="11.625" style="150" customWidth="1"/>
    <col min="11533" max="11533" width="12" style="150" customWidth="1"/>
    <col min="11534" max="11776" width="9" style="150"/>
    <col min="11777" max="11777" width="7.125" style="150" customWidth="1"/>
    <col min="11778" max="11778" width="26.125" style="150" customWidth="1"/>
    <col min="11779" max="11779" width="11.375" style="150" customWidth="1"/>
    <col min="11780" max="11780" width="14.625" style="150" customWidth="1"/>
    <col min="11781" max="11781" width="18.75" style="150" customWidth="1"/>
    <col min="11782" max="11782" width="11.625" style="150" customWidth="1"/>
    <col min="11783" max="11783" width="12" style="150" customWidth="1"/>
    <col min="11784" max="11784" width="11.625" style="150" customWidth="1"/>
    <col min="11785" max="11785" width="12" style="150" customWidth="1"/>
    <col min="11786" max="11786" width="11.625" style="150" customWidth="1"/>
    <col min="11787" max="11787" width="12" style="150" customWidth="1"/>
    <col min="11788" max="11788" width="11.625" style="150" customWidth="1"/>
    <col min="11789" max="11789" width="12" style="150" customWidth="1"/>
    <col min="11790" max="12032" width="9" style="150"/>
    <col min="12033" max="12033" width="7.125" style="150" customWidth="1"/>
    <col min="12034" max="12034" width="26.125" style="150" customWidth="1"/>
    <col min="12035" max="12035" width="11.375" style="150" customWidth="1"/>
    <col min="12036" max="12036" width="14.625" style="150" customWidth="1"/>
    <col min="12037" max="12037" width="18.75" style="150" customWidth="1"/>
    <col min="12038" max="12038" width="11.625" style="150" customWidth="1"/>
    <col min="12039" max="12039" width="12" style="150" customWidth="1"/>
    <col min="12040" max="12040" width="11.625" style="150" customWidth="1"/>
    <col min="12041" max="12041" width="12" style="150" customWidth="1"/>
    <col min="12042" max="12042" width="11.625" style="150" customWidth="1"/>
    <col min="12043" max="12043" width="12" style="150" customWidth="1"/>
    <col min="12044" max="12044" width="11.625" style="150" customWidth="1"/>
    <col min="12045" max="12045" width="12" style="150" customWidth="1"/>
    <col min="12046" max="12288" width="9" style="150"/>
    <col min="12289" max="12289" width="7.125" style="150" customWidth="1"/>
    <col min="12290" max="12290" width="26.125" style="150" customWidth="1"/>
    <col min="12291" max="12291" width="11.375" style="150" customWidth="1"/>
    <col min="12292" max="12292" width="14.625" style="150" customWidth="1"/>
    <col min="12293" max="12293" width="18.75" style="150" customWidth="1"/>
    <col min="12294" max="12294" width="11.625" style="150" customWidth="1"/>
    <col min="12295" max="12295" width="12" style="150" customWidth="1"/>
    <col min="12296" max="12296" width="11.625" style="150" customWidth="1"/>
    <col min="12297" max="12297" width="12" style="150" customWidth="1"/>
    <col min="12298" max="12298" width="11.625" style="150" customWidth="1"/>
    <col min="12299" max="12299" width="12" style="150" customWidth="1"/>
    <col min="12300" max="12300" width="11.625" style="150" customWidth="1"/>
    <col min="12301" max="12301" width="12" style="150" customWidth="1"/>
    <col min="12302" max="12544" width="9" style="150"/>
    <col min="12545" max="12545" width="7.125" style="150" customWidth="1"/>
    <col min="12546" max="12546" width="26.125" style="150" customWidth="1"/>
    <col min="12547" max="12547" width="11.375" style="150" customWidth="1"/>
    <col min="12548" max="12548" width="14.625" style="150" customWidth="1"/>
    <col min="12549" max="12549" width="18.75" style="150" customWidth="1"/>
    <col min="12550" max="12550" width="11.625" style="150" customWidth="1"/>
    <col min="12551" max="12551" width="12" style="150" customWidth="1"/>
    <col min="12552" max="12552" width="11.625" style="150" customWidth="1"/>
    <col min="12553" max="12553" width="12" style="150" customWidth="1"/>
    <col min="12554" max="12554" width="11.625" style="150" customWidth="1"/>
    <col min="12555" max="12555" width="12" style="150" customWidth="1"/>
    <col min="12556" max="12556" width="11.625" style="150" customWidth="1"/>
    <col min="12557" max="12557" width="12" style="150" customWidth="1"/>
    <col min="12558" max="12800" width="9" style="150"/>
    <col min="12801" max="12801" width="7.125" style="150" customWidth="1"/>
    <col min="12802" max="12802" width="26.125" style="150" customWidth="1"/>
    <col min="12803" max="12803" width="11.375" style="150" customWidth="1"/>
    <col min="12804" max="12804" width="14.625" style="150" customWidth="1"/>
    <col min="12805" max="12805" width="18.75" style="150" customWidth="1"/>
    <col min="12806" max="12806" width="11.625" style="150" customWidth="1"/>
    <col min="12807" max="12807" width="12" style="150" customWidth="1"/>
    <col min="12808" max="12808" width="11.625" style="150" customWidth="1"/>
    <col min="12809" max="12809" width="12" style="150" customWidth="1"/>
    <col min="12810" max="12810" width="11.625" style="150" customWidth="1"/>
    <col min="12811" max="12811" width="12" style="150" customWidth="1"/>
    <col min="12812" max="12812" width="11.625" style="150" customWidth="1"/>
    <col min="12813" max="12813" width="12" style="150" customWidth="1"/>
    <col min="12814" max="13056" width="9" style="150"/>
    <col min="13057" max="13057" width="7.125" style="150" customWidth="1"/>
    <col min="13058" max="13058" width="26.125" style="150" customWidth="1"/>
    <col min="13059" max="13059" width="11.375" style="150" customWidth="1"/>
    <col min="13060" max="13060" width="14.625" style="150" customWidth="1"/>
    <col min="13061" max="13061" width="18.75" style="150" customWidth="1"/>
    <col min="13062" max="13062" width="11.625" style="150" customWidth="1"/>
    <col min="13063" max="13063" width="12" style="150" customWidth="1"/>
    <col min="13064" max="13064" width="11.625" style="150" customWidth="1"/>
    <col min="13065" max="13065" width="12" style="150" customWidth="1"/>
    <col min="13066" max="13066" width="11.625" style="150" customWidth="1"/>
    <col min="13067" max="13067" width="12" style="150" customWidth="1"/>
    <col min="13068" max="13068" width="11.625" style="150" customWidth="1"/>
    <col min="13069" max="13069" width="12" style="150" customWidth="1"/>
    <col min="13070" max="13312" width="9" style="150"/>
    <col min="13313" max="13313" width="7.125" style="150" customWidth="1"/>
    <col min="13314" max="13314" width="26.125" style="150" customWidth="1"/>
    <col min="13315" max="13315" width="11.375" style="150" customWidth="1"/>
    <col min="13316" max="13316" width="14.625" style="150" customWidth="1"/>
    <col min="13317" max="13317" width="18.75" style="150" customWidth="1"/>
    <col min="13318" max="13318" width="11.625" style="150" customWidth="1"/>
    <col min="13319" max="13319" width="12" style="150" customWidth="1"/>
    <col min="13320" max="13320" width="11.625" style="150" customWidth="1"/>
    <col min="13321" max="13321" width="12" style="150" customWidth="1"/>
    <col min="13322" max="13322" width="11.625" style="150" customWidth="1"/>
    <col min="13323" max="13323" width="12" style="150" customWidth="1"/>
    <col min="13324" max="13324" width="11.625" style="150" customWidth="1"/>
    <col min="13325" max="13325" width="12" style="150" customWidth="1"/>
    <col min="13326" max="13568" width="9" style="150"/>
    <col min="13569" max="13569" width="7.125" style="150" customWidth="1"/>
    <col min="13570" max="13570" width="26.125" style="150" customWidth="1"/>
    <col min="13571" max="13571" width="11.375" style="150" customWidth="1"/>
    <col min="13572" max="13572" width="14.625" style="150" customWidth="1"/>
    <col min="13573" max="13573" width="18.75" style="150" customWidth="1"/>
    <col min="13574" max="13574" width="11.625" style="150" customWidth="1"/>
    <col min="13575" max="13575" width="12" style="150" customWidth="1"/>
    <col min="13576" max="13576" width="11.625" style="150" customWidth="1"/>
    <col min="13577" max="13577" width="12" style="150" customWidth="1"/>
    <col min="13578" max="13578" width="11.625" style="150" customWidth="1"/>
    <col min="13579" max="13579" width="12" style="150" customWidth="1"/>
    <col min="13580" max="13580" width="11.625" style="150" customWidth="1"/>
    <col min="13581" max="13581" width="12" style="150" customWidth="1"/>
    <col min="13582" max="13824" width="9" style="150"/>
    <col min="13825" max="13825" width="7.125" style="150" customWidth="1"/>
    <col min="13826" max="13826" width="26.125" style="150" customWidth="1"/>
    <col min="13827" max="13827" width="11.375" style="150" customWidth="1"/>
    <col min="13828" max="13828" width="14.625" style="150" customWidth="1"/>
    <col min="13829" max="13829" width="18.75" style="150" customWidth="1"/>
    <col min="13830" max="13830" width="11.625" style="150" customWidth="1"/>
    <col min="13831" max="13831" width="12" style="150" customWidth="1"/>
    <col min="13832" max="13832" width="11.625" style="150" customWidth="1"/>
    <col min="13833" max="13833" width="12" style="150" customWidth="1"/>
    <col min="13834" max="13834" width="11.625" style="150" customWidth="1"/>
    <col min="13835" max="13835" width="12" style="150" customWidth="1"/>
    <col min="13836" max="13836" width="11.625" style="150" customWidth="1"/>
    <col min="13837" max="13837" width="12" style="150" customWidth="1"/>
    <col min="13838" max="14080" width="9" style="150"/>
    <col min="14081" max="14081" width="7.125" style="150" customWidth="1"/>
    <col min="14082" max="14082" width="26.125" style="150" customWidth="1"/>
    <col min="14083" max="14083" width="11.375" style="150" customWidth="1"/>
    <col min="14084" max="14084" width="14.625" style="150" customWidth="1"/>
    <col min="14085" max="14085" width="18.75" style="150" customWidth="1"/>
    <col min="14086" max="14086" width="11.625" style="150" customWidth="1"/>
    <col min="14087" max="14087" width="12" style="150" customWidth="1"/>
    <col min="14088" max="14088" width="11.625" style="150" customWidth="1"/>
    <col min="14089" max="14089" width="12" style="150" customWidth="1"/>
    <col min="14090" max="14090" width="11.625" style="150" customWidth="1"/>
    <col min="14091" max="14091" width="12" style="150" customWidth="1"/>
    <col min="14092" max="14092" width="11.625" style="150" customWidth="1"/>
    <col min="14093" max="14093" width="12" style="150" customWidth="1"/>
    <col min="14094" max="14336" width="9" style="150"/>
    <col min="14337" max="14337" width="7.125" style="150" customWidth="1"/>
    <col min="14338" max="14338" width="26.125" style="150" customWidth="1"/>
    <col min="14339" max="14339" width="11.375" style="150" customWidth="1"/>
    <col min="14340" max="14340" width="14.625" style="150" customWidth="1"/>
    <col min="14341" max="14341" width="18.75" style="150" customWidth="1"/>
    <col min="14342" max="14342" width="11.625" style="150" customWidth="1"/>
    <col min="14343" max="14343" width="12" style="150" customWidth="1"/>
    <col min="14344" max="14344" width="11.625" style="150" customWidth="1"/>
    <col min="14345" max="14345" width="12" style="150" customWidth="1"/>
    <col min="14346" max="14346" width="11.625" style="150" customWidth="1"/>
    <col min="14347" max="14347" width="12" style="150" customWidth="1"/>
    <col min="14348" max="14348" width="11.625" style="150" customWidth="1"/>
    <col min="14349" max="14349" width="12" style="150" customWidth="1"/>
    <col min="14350" max="14592" width="9" style="150"/>
    <col min="14593" max="14593" width="7.125" style="150" customWidth="1"/>
    <col min="14594" max="14594" width="26.125" style="150" customWidth="1"/>
    <col min="14595" max="14595" width="11.375" style="150" customWidth="1"/>
    <col min="14596" max="14596" width="14.625" style="150" customWidth="1"/>
    <col min="14597" max="14597" width="18.75" style="150" customWidth="1"/>
    <col min="14598" max="14598" width="11.625" style="150" customWidth="1"/>
    <col min="14599" max="14599" width="12" style="150" customWidth="1"/>
    <col min="14600" max="14600" width="11.625" style="150" customWidth="1"/>
    <col min="14601" max="14601" width="12" style="150" customWidth="1"/>
    <col min="14602" max="14602" width="11.625" style="150" customWidth="1"/>
    <col min="14603" max="14603" width="12" style="150" customWidth="1"/>
    <col min="14604" max="14604" width="11.625" style="150" customWidth="1"/>
    <col min="14605" max="14605" width="12" style="150" customWidth="1"/>
    <col min="14606" max="14848" width="9" style="150"/>
    <col min="14849" max="14849" width="7.125" style="150" customWidth="1"/>
    <col min="14850" max="14850" width="26.125" style="150" customWidth="1"/>
    <col min="14851" max="14851" width="11.375" style="150" customWidth="1"/>
    <col min="14852" max="14852" width="14.625" style="150" customWidth="1"/>
    <col min="14853" max="14853" width="18.75" style="150" customWidth="1"/>
    <col min="14854" max="14854" width="11.625" style="150" customWidth="1"/>
    <col min="14855" max="14855" width="12" style="150" customWidth="1"/>
    <col min="14856" max="14856" width="11.625" style="150" customWidth="1"/>
    <col min="14857" max="14857" width="12" style="150" customWidth="1"/>
    <col min="14858" max="14858" width="11.625" style="150" customWidth="1"/>
    <col min="14859" max="14859" width="12" style="150" customWidth="1"/>
    <col min="14860" max="14860" width="11.625" style="150" customWidth="1"/>
    <col min="14861" max="14861" width="12" style="150" customWidth="1"/>
    <col min="14862" max="15104" width="9" style="150"/>
    <col min="15105" max="15105" width="7.125" style="150" customWidth="1"/>
    <col min="15106" max="15106" width="26.125" style="150" customWidth="1"/>
    <col min="15107" max="15107" width="11.375" style="150" customWidth="1"/>
    <col min="15108" max="15108" width="14.625" style="150" customWidth="1"/>
    <col min="15109" max="15109" width="18.75" style="150" customWidth="1"/>
    <col min="15110" max="15110" width="11.625" style="150" customWidth="1"/>
    <col min="15111" max="15111" width="12" style="150" customWidth="1"/>
    <col min="15112" max="15112" width="11.625" style="150" customWidth="1"/>
    <col min="15113" max="15113" width="12" style="150" customWidth="1"/>
    <col min="15114" max="15114" width="11.625" style="150" customWidth="1"/>
    <col min="15115" max="15115" width="12" style="150" customWidth="1"/>
    <col min="15116" max="15116" width="11.625" style="150" customWidth="1"/>
    <col min="15117" max="15117" width="12" style="150" customWidth="1"/>
    <col min="15118" max="15360" width="9" style="150"/>
    <col min="15361" max="15361" width="7.125" style="150" customWidth="1"/>
    <col min="15362" max="15362" width="26.125" style="150" customWidth="1"/>
    <col min="15363" max="15363" width="11.375" style="150" customWidth="1"/>
    <col min="15364" max="15364" width="14.625" style="150" customWidth="1"/>
    <col min="15365" max="15365" width="18.75" style="150" customWidth="1"/>
    <col min="15366" max="15366" width="11.625" style="150" customWidth="1"/>
    <col min="15367" max="15367" width="12" style="150" customWidth="1"/>
    <col min="15368" max="15368" width="11.625" style="150" customWidth="1"/>
    <col min="15369" max="15369" width="12" style="150" customWidth="1"/>
    <col min="15370" max="15370" width="11.625" style="150" customWidth="1"/>
    <col min="15371" max="15371" width="12" style="150" customWidth="1"/>
    <col min="15372" max="15372" width="11.625" style="150" customWidth="1"/>
    <col min="15373" max="15373" width="12" style="150" customWidth="1"/>
    <col min="15374" max="15616" width="9" style="150"/>
    <col min="15617" max="15617" width="7.125" style="150" customWidth="1"/>
    <col min="15618" max="15618" width="26.125" style="150" customWidth="1"/>
    <col min="15619" max="15619" width="11.375" style="150" customWidth="1"/>
    <col min="15620" max="15620" width="14.625" style="150" customWidth="1"/>
    <col min="15621" max="15621" width="18.75" style="150" customWidth="1"/>
    <col min="15622" max="15622" width="11.625" style="150" customWidth="1"/>
    <col min="15623" max="15623" width="12" style="150" customWidth="1"/>
    <col min="15624" max="15624" width="11.625" style="150" customWidth="1"/>
    <col min="15625" max="15625" width="12" style="150" customWidth="1"/>
    <col min="15626" max="15626" width="11.625" style="150" customWidth="1"/>
    <col min="15627" max="15627" width="12" style="150" customWidth="1"/>
    <col min="15628" max="15628" width="11.625" style="150" customWidth="1"/>
    <col min="15629" max="15629" width="12" style="150" customWidth="1"/>
    <col min="15630" max="15872" width="9" style="150"/>
    <col min="15873" max="15873" width="7.125" style="150" customWidth="1"/>
    <col min="15874" max="15874" width="26.125" style="150" customWidth="1"/>
    <col min="15875" max="15875" width="11.375" style="150" customWidth="1"/>
    <col min="15876" max="15876" width="14.625" style="150" customWidth="1"/>
    <col min="15877" max="15877" width="18.75" style="150" customWidth="1"/>
    <col min="15878" max="15878" width="11.625" style="150" customWidth="1"/>
    <col min="15879" max="15879" width="12" style="150" customWidth="1"/>
    <col min="15880" max="15880" width="11.625" style="150" customWidth="1"/>
    <col min="15881" max="15881" width="12" style="150" customWidth="1"/>
    <col min="15882" max="15882" width="11.625" style="150" customWidth="1"/>
    <col min="15883" max="15883" width="12" style="150" customWidth="1"/>
    <col min="15884" max="15884" width="11.625" style="150" customWidth="1"/>
    <col min="15885" max="15885" width="12" style="150" customWidth="1"/>
    <col min="15886" max="16128" width="9" style="150"/>
    <col min="16129" max="16129" width="7.125" style="150" customWidth="1"/>
    <col min="16130" max="16130" width="26.125" style="150" customWidth="1"/>
    <col min="16131" max="16131" width="11.375" style="150" customWidth="1"/>
    <col min="16132" max="16132" width="14.625" style="150" customWidth="1"/>
    <col min="16133" max="16133" width="18.75" style="150" customWidth="1"/>
    <col min="16134" max="16134" width="11.625" style="150" customWidth="1"/>
    <col min="16135" max="16135" width="12" style="150" customWidth="1"/>
    <col min="16136" max="16136" width="11.625" style="150" customWidth="1"/>
    <col min="16137" max="16137" width="12" style="150" customWidth="1"/>
    <col min="16138" max="16138" width="11.625" style="150" customWidth="1"/>
    <col min="16139" max="16139" width="12" style="150" customWidth="1"/>
    <col min="16140" max="16140" width="11.625" style="150" customWidth="1"/>
    <col min="16141" max="16141" width="12" style="150" customWidth="1"/>
    <col min="16142" max="16384" width="9" style="150"/>
  </cols>
  <sheetData>
    <row r="1" spans="1:13" s="152" customForma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1" t="s">
        <v>303</v>
      </c>
    </row>
    <row r="2" spans="1:13" s="152" customFormat="1" ht="32.25" customHeight="1">
      <c r="A2" s="150"/>
      <c r="B2" s="150"/>
      <c r="C2" s="150"/>
      <c r="D2" s="150"/>
      <c r="E2" s="150"/>
      <c r="F2" s="150"/>
      <c r="G2" s="150"/>
      <c r="H2" s="150"/>
      <c r="I2" s="150"/>
      <c r="J2" s="252" t="s">
        <v>304</v>
      </c>
      <c r="K2" s="252"/>
      <c r="L2" s="252"/>
      <c r="M2" s="252"/>
    </row>
    <row r="3" spans="1:13" s="153" customFormat="1" ht="54" customHeight="1">
      <c r="A3" s="253" t="s">
        <v>305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</row>
    <row r="4" spans="1:13" s="153" customFormat="1" ht="11.25" customHeight="1">
      <c r="A4" s="3"/>
      <c r="B4" s="3"/>
      <c r="C4" s="3"/>
      <c r="D4" s="3"/>
      <c r="E4" s="3"/>
      <c r="F4" s="4"/>
      <c r="G4" s="4"/>
      <c r="H4" s="4"/>
      <c r="I4" s="3"/>
      <c r="J4" s="154"/>
      <c r="K4" s="154"/>
      <c r="L4" s="154"/>
      <c r="M4" s="154"/>
    </row>
    <row r="5" spans="1:13" s="153" customFormat="1" ht="15.75" customHeight="1">
      <c r="A5" s="253" t="s">
        <v>297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</row>
    <row r="6" spans="1:13" ht="11.25" customHeight="1">
      <c r="A6" s="253" t="s">
        <v>49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</row>
    <row r="7" spans="1:13" s="153" customFormat="1">
      <c r="A7" s="131"/>
      <c r="B7" s="131"/>
      <c r="C7" s="131"/>
      <c r="D7" s="131"/>
      <c r="E7" s="131"/>
      <c r="F7" s="131"/>
      <c r="G7" s="131"/>
      <c r="H7" s="131"/>
      <c r="I7" s="131"/>
      <c r="J7" s="150"/>
      <c r="K7" s="150"/>
      <c r="L7" s="150"/>
      <c r="M7" s="150"/>
    </row>
    <row r="8" spans="1:13" s="155" customFormat="1">
      <c r="A8" s="254" t="s">
        <v>298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</row>
    <row r="9" spans="1:13" ht="11.25" customHeight="1">
      <c r="A9" s="17"/>
      <c r="B9" s="17"/>
      <c r="C9" s="17"/>
      <c r="D9" s="17"/>
      <c r="E9" s="17"/>
      <c r="F9" s="17"/>
      <c r="G9" s="17"/>
      <c r="H9" s="17"/>
      <c r="I9" s="17"/>
    </row>
    <row r="10" spans="1:13" s="153" customFormat="1">
      <c r="A10" s="207" t="s">
        <v>330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</row>
    <row r="11" spans="1:13" ht="11.25" customHeight="1"/>
    <row r="12" spans="1:13" s="152" customFormat="1" ht="74.25" customHeight="1">
      <c r="A12" s="259" t="s">
        <v>299</v>
      </c>
      <c r="B12" s="259" t="s">
        <v>46</v>
      </c>
      <c r="C12" s="259" t="s">
        <v>8</v>
      </c>
      <c r="D12" s="259" t="s">
        <v>306</v>
      </c>
      <c r="E12" s="259" t="s">
        <v>307</v>
      </c>
      <c r="F12" s="255" t="s">
        <v>308</v>
      </c>
      <c r="G12" s="256"/>
      <c r="H12" s="255" t="s">
        <v>309</v>
      </c>
      <c r="I12" s="256"/>
      <c r="J12" s="257" t="s">
        <v>310</v>
      </c>
      <c r="K12" s="258"/>
      <c r="L12" s="257" t="s">
        <v>311</v>
      </c>
      <c r="M12" s="258"/>
    </row>
    <row r="13" spans="1:13" s="152" customFormat="1" ht="51" customHeight="1">
      <c r="A13" s="260"/>
      <c r="B13" s="260"/>
      <c r="C13" s="260"/>
      <c r="D13" s="260"/>
      <c r="E13" s="261"/>
      <c r="F13" s="156" t="s">
        <v>312</v>
      </c>
      <c r="G13" s="156" t="s">
        <v>313</v>
      </c>
      <c r="H13" s="156" t="s">
        <v>314</v>
      </c>
      <c r="I13" s="156" t="s">
        <v>313</v>
      </c>
      <c r="J13" s="156" t="s">
        <v>314</v>
      </c>
      <c r="K13" s="156" t="s">
        <v>313</v>
      </c>
      <c r="L13" s="156" t="s">
        <v>314</v>
      </c>
      <c r="M13" s="156" t="s">
        <v>313</v>
      </c>
    </row>
    <row r="14" spans="1:13" s="152" customFormat="1">
      <c r="A14" s="157">
        <v>1</v>
      </c>
      <c r="B14" s="157">
        <v>2</v>
      </c>
      <c r="C14" s="157">
        <v>3</v>
      </c>
      <c r="D14" s="157">
        <v>4</v>
      </c>
      <c r="E14" s="157">
        <v>5</v>
      </c>
      <c r="F14" s="157">
        <v>6</v>
      </c>
      <c r="G14" s="157">
        <v>7</v>
      </c>
      <c r="H14" s="157">
        <v>8</v>
      </c>
      <c r="I14" s="157">
        <v>9</v>
      </c>
      <c r="J14" s="157">
        <v>10</v>
      </c>
      <c r="K14" s="157">
        <v>11</v>
      </c>
      <c r="L14" s="157">
        <v>12</v>
      </c>
      <c r="M14" s="157">
        <v>13</v>
      </c>
    </row>
    <row r="15" spans="1:13" s="152" customFormat="1">
      <c r="A15" s="42" t="s">
        <v>69</v>
      </c>
      <c r="B15" s="43" t="s">
        <v>70</v>
      </c>
      <c r="C15" s="44" t="s">
        <v>71</v>
      </c>
      <c r="D15" s="158" t="s">
        <v>226</v>
      </c>
      <c r="E15" s="159" t="s">
        <v>226</v>
      </c>
      <c r="F15" s="159" t="s">
        <v>226</v>
      </c>
      <c r="G15" s="159" t="s">
        <v>226</v>
      </c>
      <c r="H15" s="159" t="s">
        <v>226</v>
      </c>
      <c r="I15" s="159" t="s">
        <v>226</v>
      </c>
      <c r="J15" s="159" t="s">
        <v>226</v>
      </c>
      <c r="K15" s="159" t="s">
        <v>226</v>
      </c>
      <c r="L15" s="159" t="s">
        <v>226</v>
      </c>
      <c r="M15" s="159" t="s">
        <v>226</v>
      </c>
    </row>
    <row r="16" spans="1:13">
      <c r="A16" s="42"/>
      <c r="B16" s="45" t="s">
        <v>72</v>
      </c>
      <c r="C16" s="44"/>
    </row>
    <row r="17" spans="1:13" s="152" customFormat="1" ht="63">
      <c r="A17" s="46" t="s">
        <v>73</v>
      </c>
      <c r="B17" s="47" t="s">
        <v>74</v>
      </c>
      <c r="C17" s="48" t="s">
        <v>71</v>
      </c>
      <c r="D17" s="158" t="s">
        <v>226</v>
      </c>
      <c r="E17" s="159" t="s">
        <v>226</v>
      </c>
      <c r="F17" s="159" t="s">
        <v>226</v>
      </c>
      <c r="G17" s="159" t="s">
        <v>226</v>
      </c>
      <c r="H17" s="159" t="s">
        <v>226</v>
      </c>
      <c r="I17" s="159" t="s">
        <v>226</v>
      </c>
      <c r="J17" s="159" t="s">
        <v>226</v>
      </c>
      <c r="K17" s="159" t="s">
        <v>226</v>
      </c>
      <c r="L17" s="159" t="s">
        <v>226</v>
      </c>
      <c r="M17" s="159" t="s">
        <v>226</v>
      </c>
    </row>
    <row r="18" spans="1:13" s="152" customFormat="1">
      <c r="A18" s="46"/>
      <c r="B18" s="47" t="s">
        <v>72</v>
      </c>
      <c r="C18" s="48"/>
      <c r="D18" s="158" t="s">
        <v>226</v>
      </c>
      <c r="E18" s="159" t="s">
        <v>226</v>
      </c>
      <c r="F18" s="159" t="s">
        <v>226</v>
      </c>
      <c r="G18" s="159" t="s">
        <v>226</v>
      </c>
      <c r="H18" s="159" t="s">
        <v>226</v>
      </c>
      <c r="I18" s="159" t="s">
        <v>226</v>
      </c>
      <c r="J18" s="159" t="s">
        <v>226</v>
      </c>
      <c r="K18" s="159" t="s">
        <v>226</v>
      </c>
      <c r="L18" s="159" t="s">
        <v>226</v>
      </c>
      <c r="M18" s="159" t="s">
        <v>226</v>
      </c>
    </row>
    <row r="19" spans="1:13">
      <c r="A19" s="46" t="s">
        <v>75</v>
      </c>
      <c r="B19" s="47" t="s">
        <v>76</v>
      </c>
      <c r="C19" s="48" t="s">
        <v>71</v>
      </c>
      <c r="D19" s="158" t="s">
        <v>226</v>
      </c>
      <c r="E19" s="159" t="s">
        <v>226</v>
      </c>
      <c r="F19" s="159" t="s">
        <v>226</v>
      </c>
      <c r="G19" s="159" t="s">
        <v>226</v>
      </c>
      <c r="H19" s="159" t="s">
        <v>226</v>
      </c>
      <c r="I19" s="159" t="s">
        <v>226</v>
      </c>
      <c r="J19" s="159" t="s">
        <v>226</v>
      </c>
      <c r="K19" s="159" t="s">
        <v>226</v>
      </c>
      <c r="L19" s="159" t="s">
        <v>226</v>
      </c>
      <c r="M19" s="159" t="s">
        <v>226</v>
      </c>
    </row>
    <row r="20" spans="1:13" ht="31.5">
      <c r="A20" s="46" t="s">
        <v>77</v>
      </c>
      <c r="B20" s="47" t="s">
        <v>78</v>
      </c>
      <c r="C20" s="48" t="s">
        <v>71</v>
      </c>
      <c r="D20" s="158" t="s">
        <v>226</v>
      </c>
      <c r="E20" s="159" t="s">
        <v>226</v>
      </c>
      <c r="F20" s="159" t="s">
        <v>226</v>
      </c>
      <c r="G20" s="159" t="s">
        <v>226</v>
      </c>
      <c r="H20" s="159" t="s">
        <v>226</v>
      </c>
      <c r="I20" s="159" t="s">
        <v>226</v>
      </c>
      <c r="J20" s="159" t="s">
        <v>226</v>
      </c>
      <c r="K20" s="159" t="s">
        <v>226</v>
      </c>
      <c r="L20" s="159" t="s">
        <v>226</v>
      </c>
      <c r="M20" s="159" t="s">
        <v>226</v>
      </c>
    </row>
    <row r="21" spans="1:13">
      <c r="A21" s="46"/>
      <c r="B21" s="47" t="s">
        <v>72</v>
      </c>
      <c r="C21" s="48"/>
      <c r="D21" s="158" t="s">
        <v>226</v>
      </c>
      <c r="E21" s="159" t="s">
        <v>226</v>
      </c>
      <c r="F21" s="159" t="s">
        <v>226</v>
      </c>
      <c r="G21" s="159" t="s">
        <v>226</v>
      </c>
      <c r="H21" s="159" t="s">
        <v>226</v>
      </c>
      <c r="I21" s="159" t="s">
        <v>226</v>
      </c>
      <c r="J21" s="159" t="s">
        <v>226</v>
      </c>
      <c r="K21" s="159" t="s">
        <v>226</v>
      </c>
      <c r="L21" s="159" t="s">
        <v>226</v>
      </c>
      <c r="M21" s="159" t="s">
        <v>226</v>
      </c>
    </row>
    <row r="22" spans="1:13" ht="63">
      <c r="A22" s="49" t="s">
        <v>79</v>
      </c>
      <c r="B22" s="47" t="s">
        <v>80</v>
      </c>
      <c r="C22" s="48" t="s">
        <v>71</v>
      </c>
      <c r="D22" s="158" t="s">
        <v>226</v>
      </c>
      <c r="E22" s="159" t="s">
        <v>226</v>
      </c>
      <c r="F22" s="159" t="s">
        <v>226</v>
      </c>
      <c r="G22" s="159" t="s">
        <v>226</v>
      </c>
      <c r="H22" s="159" t="s">
        <v>226</v>
      </c>
      <c r="I22" s="159" t="s">
        <v>226</v>
      </c>
      <c r="J22" s="159" t="s">
        <v>226</v>
      </c>
      <c r="K22" s="159" t="s">
        <v>226</v>
      </c>
      <c r="L22" s="159" t="s">
        <v>226</v>
      </c>
      <c r="M22" s="159" t="s">
        <v>226</v>
      </c>
    </row>
    <row r="23" spans="1:13">
      <c r="A23" s="49"/>
      <c r="B23" s="47" t="s">
        <v>72</v>
      </c>
      <c r="C23" s="48"/>
      <c r="D23" s="158" t="s">
        <v>226</v>
      </c>
      <c r="E23" s="159" t="s">
        <v>226</v>
      </c>
      <c r="F23" s="159" t="s">
        <v>226</v>
      </c>
      <c r="G23" s="159" t="s">
        <v>226</v>
      </c>
      <c r="H23" s="159" t="s">
        <v>226</v>
      </c>
      <c r="I23" s="159" t="s">
        <v>226</v>
      </c>
      <c r="J23" s="159" t="s">
        <v>226</v>
      </c>
      <c r="K23" s="159" t="s">
        <v>226</v>
      </c>
      <c r="L23" s="159" t="s">
        <v>226</v>
      </c>
      <c r="M23" s="159" t="s">
        <v>226</v>
      </c>
    </row>
    <row r="24" spans="1:13" ht="63">
      <c r="A24" s="49" t="s">
        <v>81</v>
      </c>
      <c r="B24" s="47" t="s">
        <v>82</v>
      </c>
      <c r="C24" s="48" t="s">
        <v>71</v>
      </c>
      <c r="D24" s="158" t="s">
        <v>226</v>
      </c>
      <c r="E24" s="159" t="s">
        <v>226</v>
      </c>
      <c r="F24" s="159" t="s">
        <v>226</v>
      </c>
      <c r="G24" s="159" t="s">
        <v>226</v>
      </c>
      <c r="H24" s="159" t="s">
        <v>226</v>
      </c>
      <c r="I24" s="159" t="s">
        <v>226</v>
      </c>
      <c r="J24" s="159" t="s">
        <v>226</v>
      </c>
      <c r="K24" s="159" t="s">
        <v>226</v>
      </c>
      <c r="L24" s="159" t="s">
        <v>226</v>
      </c>
      <c r="M24" s="159" t="s">
        <v>226</v>
      </c>
    </row>
    <row r="25" spans="1:13">
      <c r="A25" s="49"/>
      <c r="B25" s="47" t="s">
        <v>72</v>
      </c>
      <c r="C25" s="48"/>
      <c r="D25" s="158" t="s">
        <v>226</v>
      </c>
      <c r="E25" s="159" t="s">
        <v>226</v>
      </c>
      <c r="F25" s="159" t="s">
        <v>226</v>
      </c>
      <c r="G25" s="159" t="s">
        <v>226</v>
      </c>
      <c r="H25" s="159" t="s">
        <v>226</v>
      </c>
      <c r="I25" s="159" t="s">
        <v>226</v>
      </c>
      <c r="J25" s="159" t="s">
        <v>226</v>
      </c>
      <c r="K25" s="159" t="s">
        <v>226</v>
      </c>
      <c r="L25" s="159" t="s">
        <v>226</v>
      </c>
      <c r="M25" s="159" t="s">
        <v>226</v>
      </c>
    </row>
    <row r="26" spans="1:13" ht="47.25">
      <c r="A26" s="50" t="s">
        <v>83</v>
      </c>
      <c r="B26" s="51" t="s">
        <v>84</v>
      </c>
      <c r="C26" s="48" t="s">
        <v>85</v>
      </c>
      <c r="D26" s="158" t="s">
        <v>226</v>
      </c>
      <c r="E26" s="159" t="s">
        <v>226</v>
      </c>
      <c r="F26" s="159" t="s">
        <v>226</v>
      </c>
      <c r="G26" s="159" t="s">
        <v>226</v>
      </c>
      <c r="H26" s="159" t="s">
        <v>226</v>
      </c>
      <c r="I26" s="159" t="s">
        <v>226</v>
      </c>
      <c r="J26" s="159" t="s">
        <v>226</v>
      </c>
      <c r="K26" s="159" t="s">
        <v>226</v>
      </c>
      <c r="L26" s="159" t="s">
        <v>226</v>
      </c>
      <c r="M26" s="159" t="s">
        <v>226</v>
      </c>
    </row>
    <row r="27" spans="1:13" ht="47.25">
      <c r="A27" s="50" t="s">
        <v>86</v>
      </c>
      <c r="B27" s="51" t="s">
        <v>87</v>
      </c>
      <c r="C27" s="48" t="s">
        <v>88</v>
      </c>
      <c r="D27" s="158" t="s">
        <v>226</v>
      </c>
      <c r="E27" s="159" t="s">
        <v>226</v>
      </c>
      <c r="F27" s="159" t="s">
        <v>226</v>
      </c>
      <c r="G27" s="159" t="s">
        <v>226</v>
      </c>
      <c r="H27" s="159" t="s">
        <v>226</v>
      </c>
      <c r="I27" s="159" t="s">
        <v>226</v>
      </c>
      <c r="J27" s="159" t="s">
        <v>226</v>
      </c>
      <c r="K27" s="159" t="s">
        <v>226</v>
      </c>
      <c r="L27" s="159" t="s">
        <v>226</v>
      </c>
      <c r="M27" s="159" t="s">
        <v>226</v>
      </c>
    </row>
    <row r="28" spans="1:13" ht="47.25">
      <c r="A28" s="49" t="s">
        <v>89</v>
      </c>
      <c r="B28" s="47" t="s">
        <v>90</v>
      </c>
      <c r="C28" s="48" t="s">
        <v>71</v>
      </c>
      <c r="D28" s="158" t="s">
        <v>226</v>
      </c>
      <c r="E28" s="159" t="s">
        <v>226</v>
      </c>
      <c r="F28" s="159" t="s">
        <v>226</v>
      </c>
      <c r="G28" s="159" t="s">
        <v>226</v>
      </c>
      <c r="H28" s="159" t="s">
        <v>226</v>
      </c>
      <c r="I28" s="159" t="s">
        <v>226</v>
      </c>
      <c r="J28" s="159" t="s">
        <v>226</v>
      </c>
      <c r="K28" s="159" t="s">
        <v>226</v>
      </c>
      <c r="L28" s="159" t="s">
        <v>226</v>
      </c>
      <c r="M28" s="159" t="s">
        <v>226</v>
      </c>
    </row>
    <row r="29" spans="1:13">
      <c r="A29" s="49"/>
      <c r="B29" s="47" t="s">
        <v>72</v>
      </c>
      <c r="C29" s="48"/>
      <c r="D29" s="158" t="s">
        <v>226</v>
      </c>
      <c r="E29" s="159" t="s">
        <v>226</v>
      </c>
      <c r="F29" s="159" t="s">
        <v>226</v>
      </c>
      <c r="G29" s="159" t="s">
        <v>226</v>
      </c>
      <c r="H29" s="159" t="s">
        <v>226</v>
      </c>
      <c r="I29" s="159" t="s">
        <v>226</v>
      </c>
      <c r="J29" s="159" t="s">
        <v>226</v>
      </c>
      <c r="K29" s="159" t="s">
        <v>226</v>
      </c>
      <c r="L29" s="159" t="s">
        <v>226</v>
      </c>
      <c r="M29" s="159" t="s">
        <v>226</v>
      </c>
    </row>
    <row r="30" spans="1:13" ht="47.25">
      <c r="A30" s="49" t="s">
        <v>91</v>
      </c>
      <c r="B30" s="47" t="s">
        <v>92</v>
      </c>
      <c r="C30" s="48" t="s">
        <v>71</v>
      </c>
      <c r="D30" s="158" t="s">
        <v>226</v>
      </c>
      <c r="E30" s="159" t="s">
        <v>226</v>
      </c>
      <c r="F30" s="159" t="s">
        <v>226</v>
      </c>
      <c r="G30" s="159" t="s">
        <v>226</v>
      </c>
      <c r="H30" s="159" t="s">
        <v>226</v>
      </c>
      <c r="I30" s="159" t="s">
        <v>226</v>
      </c>
      <c r="J30" s="159" t="s">
        <v>226</v>
      </c>
      <c r="K30" s="159" t="s">
        <v>226</v>
      </c>
      <c r="L30" s="159" t="s">
        <v>226</v>
      </c>
      <c r="M30" s="159" t="s">
        <v>226</v>
      </c>
    </row>
    <row r="31" spans="1:13">
      <c r="A31" s="49"/>
      <c r="B31" s="47" t="s">
        <v>72</v>
      </c>
      <c r="C31" s="48"/>
      <c r="D31" s="158" t="s">
        <v>226</v>
      </c>
      <c r="E31" s="159" t="s">
        <v>226</v>
      </c>
      <c r="F31" s="159" t="s">
        <v>226</v>
      </c>
      <c r="G31" s="159" t="s">
        <v>226</v>
      </c>
      <c r="H31" s="159" t="s">
        <v>226</v>
      </c>
      <c r="I31" s="159" t="s">
        <v>226</v>
      </c>
      <c r="J31" s="159" t="s">
        <v>226</v>
      </c>
      <c r="K31" s="159" t="s">
        <v>226</v>
      </c>
      <c r="L31" s="159" t="s">
        <v>226</v>
      </c>
      <c r="M31" s="159" t="s">
        <v>226</v>
      </c>
    </row>
    <row r="32" spans="1:13" ht="47.25">
      <c r="A32" s="191" t="s">
        <v>93</v>
      </c>
      <c r="B32" s="178" t="s">
        <v>94</v>
      </c>
      <c r="C32" s="189" t="s">
        <v>95</v>
      </c>
      <c r="D32" s="158" t="s">
        <v>226</v>
      </c>
      <c r="E32" s="159" t="s">
        <v>226</v>
      </c>
      <c r="F32" s="159" t="s">
        <v>226</v>
      </c>
      <c r="G32" s="159" t="s">
        <v>226</v>
      </c>
      <c r="H32" s="159" t="s">
        <v>226</v>
      </c>
      <c r="I32" s="159" t="s">
        <v>226</v>
      </c>
      <c r="J32" s="159" t="s">
        <v>226</v>
      </c>
      <c r="K32" s="159" t="s">
        <v>226</v>
      </c>
      <c r="L32" s="159" t="s">
        <v>226</v>
      </c>
      <c r="M32" s="159" t="s">
        <v>226</v>
      </c>
    </row>
    <row r="33" spans="1:13" ht="47.25">
      <c r="A33" s="191" t="s">
        <v>96</v>
      </c>
      <c r="B33" s="178" t="s">
        <v>97</v>
      </c>
      <c r="C33" s="189" t="s">
        <v>98</v>
      </c>
      <c r="D33" s="158" t="s">
        <v>226</v>
      </c>
      <c r="E33" s="159" t="s">
        <v>226</v>
      </c>
      <c r="F33" s="159" t="s">
        <v>226</v>
      </c>
      <c r="G33" s="159" t="s">
        <v>226</v>
      </c>
      <c r="H33" s="159" t="s">
        <v>226</v>
      </c>
      <c r="I33" s="159" t="s">
        <v>226</v>
      </c>
      <c r="J33" s="159" t="s">
        <v>226</v>
      </c>
      <c r="K33" s="159" t="s">
        <v>226</v>
      </c>
      <c r="L33" s="159" t="s">
        <v>226</v>
      </c>
      <c r="M33" s="159" t="s">
        <v>226</v>
      </c>
    </row>
    <row r="34" spans="1:13" ht="47.25">
      <c r="A34" s="191" t="s">
        <v>99</v>
      </c>
      <c r="B34" s="178" t="s">
        <v>100</v>
      </c>
      <c r="C34" s="189" t="s">
        <v>101</v>
      </c>
      <c r="D34" s="158" t="s">
        <v>226</v>
      </c>
      <c r="E34" s="159" t="s">
        <v>226</v>
      </c>
      <c r="F34" s="159" t="s">
        <v>226</v>
      </c>
      <c r="G34" s="159" t="s">
        <v>226</v>
      </c>
      <c r="H34" s="159" t="s">
        <v>226</v>
      </c>
      <c r="I34" s="159" t="s">
        <v>226</v>
      </c>
      <c r="J34" s="159" t="s">
        <v>226</v>
      </c>
      <c r="K34" s="159" t="s">
        <v>226</v>
      </c>
      <c r="L34" s="159" t="s">
        <v>226</v>
      </c>
      <c r="M34" s="159" t="s">
        <v>226</v>
      </c>
    </row>
    <row r="35" spans="1:13" ht="63">
      <c r="A35" s="49" t="s">
        <v>102</v>
      </c>
      <c r="B35" s="47" t="s">
        <v>103</v>
      </c>
      <c r="C35" s="48" t="s">
        <v>104</v>
      </c>
      <c r="D35" s="158" t="s">
        <v>226</v>
      </c>
      <c r="E35" s="159" t="s">
        <v>226</v>
      </c>
      <c r="F35" s="159" t="s">
        <v>226</v>
      </c>
      <c r="G35" s="159" t="s">
        <v>226</v>
      </c>
      <c r="H35" s="159" t="s">
        <v>226</v>
      </c>
      <c r="I35" s="159" t="s">
        <v>226</v>
      </c>
      <c r="J35" s="159" t="s">
        <v>226</v>
      </c>
      <c r="K35" s="159" t="s">
        <v>226</v>
      </c>
      <c r="L35" s="159" t="s">
        <v>226</v>
      </c>
      <c r="M35" s="159" t="s">
        <v>226</v>
      </c>
    </row>
    <row r="36" spans="1:13" ht="47.25">
      <c r="A36" s="49" t="s">
        <v>105</v>
      </c>
      <c r="B36" s="47" t="s">
        <v>106</v>
      </c>
      <c r="C36" s="48" t="s">
        <v>107</v>
      </c>
      <c r="D36" s="158" t="s">
        <v>226</v>
      </c>
      <c r="E36" s="159" t="s">
        <v>226</v>
      </c>
      <c r="F36" s="159" t="s">
        <v>226</v>
      </c>
      <c r="G36" s="159" t="s">
        <v>226</v>
      </c>
      <c r="H36" s="159" t="s">
        <v>226</v>
      </c>
      <c r="I36" s="159" t="s">
        <v>226</v>
      </c>
      <c r="J36" s="159" t="s">
        <v>226</v>
      </c>
      <c r="K36" s="159" t="s">
        <v>226</v>
      </c>
      <c r="L36" s="159" t="s">
        <v>226</v>
      </c>
      <c r="M36" s="159" t="s">
        <v>226</v>
      </c>
    </row>
    <row r="37" spans="1:13" ht="47.25">
      <c r="A37" s="49" t="s">
        <v>108</v>
      </c>
      <c r="B37" s="47" t="s">
        <v>109</v>
      </c>
      <c r="C37" s="48" t="s">
        <v>110</v>
      </c>
      <c r="D37" s="158" t="s">
        <v>226</v>
      </c>
      <c r="E37" s="159" t="s">
        <v>226</v>
      </c>
      <c r="F37" s="159" t="s">
        <v>226</v>
      </c>
      <c r="G37" s="159" t="s">
        <v>226</v>
      </c>
      <c r="H37" s="159" t="s">
        <v>226</v>
      </c>
      <c r="I37" s="159" t="s">
        <v>226</v>
      </c>
      <c r="J37" s="159" t="s">
        <v>226</v>
      </c>
      <c r="K37" s="159" t="s">
        <v>226</v>
      </c>
      <c r="L37" s="159" t="s">
        <v>226</v>
      </c>
      <c r="M37" s="159" t="s">
        <v>226</v>
      </c>
    </row>
    <row r="38" spans="1:13" ht="47.25">
      <c r="A38" s="49" t="s">
        <v>111</v>
      </c>
      <c r="B38" s="47" t="s">
        <v>112</v>
      </c>
      <c r="C38" s="48" t="s">
        <v>113</v>
      </c>
      <c r="D38" s="158" t="s">
        <v>226</v>
      </c>
      <c r="E38" s="159" t="s">
        <v>226</v>
      </c>
      <c r="F38" s="159" t="s">
        <v>226</v>
      </c>
      <c r="G38" s="159" t="s">
        <v>226</v>
      </c>
      <c r="H38" s="159" t="s">
        <v>226</v>
      </c>
      <c r="I38" s="159" t="s">
        <v>226</v>
      </c>
      <c r="J38" s="159" t="s">
        <v>226</v>
      </c>
      <c r="K38" s="159" t="s">
        <v>226</v>
      </c>
      <c r="L38" s="159" t="s">
        <v>226</v>
      </c>
      <c r="M38" s="159" t="s">
        <v>226</v>
      </c>
    </row>
    <row r="39" spans="1:13" ht="47.25">
      <c r="A39" s="49" t="s">
        <v>114</v>
      </c>
      <c r="B39" s="47" t="s">
        <v>115</v>
      </c>
      <c r="C39" s="48" t="s">
        <v>116</v>
      </c>
      <c r="D39" s="158" t="s">
        <v>226</v>
      </c>
      <c r="E39" s="159" t="s">
        <v>226</v>
      </c>
      <c r="F39" s="159" t="s">
        <v>226</v>
      </c>
      <c r="G39" s="159" t="s">
        <v>226</v>
      </c>
      <c r="H39" s="159" t="s">
        <v>226</v>
      </c>
      <c r="I39" s="159" t="s">
        <v>226</v>
      </c>
      <c r="J39" s="159" t="s">
        <v>226</v>
      </c>
      <c r="K39" s="159" t="s">
        <v>226</v>
      </c>
      <c r="L39" s="159" t="s">
        <v>226</v>
      </c>
      <c r="M39" s="159" t="s">
        <v>226</v>
      </c>
    </row>
    <row r="40" spans="1:13" ht="47.25">
      <c r="A40" s="49" t="s">
        <v>117</v>
      </c>
      <c r="B40" s="47" t="s">
        <v>118</v>
      </c>
      <c r="C40" s="48" t="s">
        <v>119</v>
      </c>
      <c r="D40" s="158" t="s">
        <v>226</v>
      </c>
      <c r="E40" s="159" t="s">
        <v>226</v>
      </c>
      <c r="F40" s="159" t="s">
        <v>226</v>
      </c>
      <c r="G40" s="159" t="s">
        <v>226</v>
      </c>
      <c r="H40" s="159" t="s">
        <v>226</v>
      </c>
      <c r="I40" s="159" t="s">
        <v>226</v>
      </c>
      <c r="J40" s="159" t="s">
        <v>226</v>
      </c>
      <c r="K40" s="159" t="s">
        <v>226</v>
      </c>
      <c r="L40" s="159" t="s">
        <v>226</v>
      </c>
      <c r="M40" s="159" t="s">
        <v>226</v>
      </c>
    </row>
    <row r="41" spans="1:13" ht="47.25">
      <c r="A41" s="49" t="s">
        <v>120</v>
      </c>
      <c r="B41" s="47" t="s">
        <v>121</v>
      </c>
      <c r="C41" s="48" t="s">
        <v>122</v>
      </c>
      <c r="D41" s="158" t="s">
        <v>226</v>
      </c>
      <c r="E41" s="159" t="s">
        <v>226</v>
      </c>
      <c r="F41" s="159" t="s">
        <v>226</v>
      </c>
      <c r="G41" s="159" t="s">
        <v>226</v>
      </c>
      <c r="H41" s="159" t="s">
        <v>226</v>
      </c>
      <c r="I41" s="159" t="s">
        <v>226</v>
      </c>
      <c r="J41" s="159" t="s">
        <v>226</v>
      </c>
      <c r="K41" s="159" t="s">
        <v>226</v>
      </c>
      <c r="L41" s="159" t="s">
        <v>226</v>
      </c>
      <c r="M41" s="159" t="s">
        <v>226</v>
      </c>
    </row>
    <row r="42" spans="1:13" ht="47.25">
      <c r="A42" s="49" t="s">
        <v>123</v>
      </c>
      <c r="B42" s="47" t="s">
        <v>227</v>
      </c>
      <c r="C42" s="48" t="s">
        <v>124</v>
      </c>
      <c r="D42" s="158" t="s">
        <v>226</v>
      </c>
      <c r="E42" s="159" t="s">
        <v>226</v>
      </c>
      <c r="F42" s="159" t="s">
        <v>226</v>
      </c>
      <c r="G42" s="159" t="s">
        <v>226</v>
      </c>
      <c r="H42" s="159" t="s">
        <v>226</v>
      </c>
      <c r="I42" s="159" t="s">
        <v>226</v>
      </c>
      <c r="J42" s="159" t="s">
        <v>226</v>
      </c>
      <c r="K42" s="159" t="s">
        <v>226</v>
      </c>
      <c r="L42" s="159" t="s">
        <v>226</v>
      </c>
      <c r="M42" s="159" t="s">
        <v>226</v>
      </c>
    </row>
    <row r="43" spans="1:13" ht="63">
      <c r="A43" s="49" t="s">
        <v>125</v>
      </c>
      <c r="B43" s="47" t="s">
        <v>126</v>
      </c>
      <c r="C43" s="48" t="s">
        <v>127</v>
      </c>
      <c r="D43" s="158" t="s">
        <v>226</v>
      </c>
      <c r="E43" s="159" t="s">
        <v>226</v>
      </c>
      <c r="F43" s="159" t="s">
        <v>226</v>
      </c>
      <c r="G43" s="159" t="s">
        <v>226</v>
      </c>
      <c r="H43" s="159" t="s">
        <v>226</v>
      </c>
      <c r="I43" s="159" t="s">
        <v>226</v>
      </c>
      <c r="J43" s="159" t="s">
        <v>226</v>
      </c>
      <c r="K43" s="159" t="s">
        <v>226</v>
      </c>
      <c r="L43" s="159" t="s">
        <v>226</v>
      </c>
      <c r="M43" s="159" t="s">
        <v>226</v>
      </c>
    </row>
    <row r="44" spans="1:13" ht="47.25">
      <c r="A44" s="49" t="s">
        <v>128</v>
      </c>
      <c r="B44" s="47" t="s">
        <v>129</v>
      </c>
      <c r="C44" s="48" t="s">
        <v>130</v>
      </c>
      <c r="D44" s="158" t="s">
        <v>226</v>
      </c>
      <c r="E44" s="159" t="s">
        <v>226</v>
      </c>
      <c r="F44" s="159" t="s">
        <v>226</v>
      </c>
      <c r="G44" s="159" t="s">
        <v>226</v>
      </c>
      <c r="H44" s="159" t="s">
        <v>226</v>
      </c>
      <c r="I44" s="159" t="s">
        <v>226</v>
      </c>
      <c r="J44" s="159" t="s">
        <v>226</v>
      </c>
      <c r="K44" s="159" t="s">
        <v>226</v>
      </c>
      <c r="L44" s="159" t="s">
        <v>226</v>
      </c>
      <c r="M44" s="159" t="s">
        <v>226</v>
      </c>
    </row>
    <row r="45" spans="1:13" ht="47.25">
      <c r="A45" s="49" t="s">
        <v>131</v>
      </c>
      <c r="B45" s="47" t="s">
        <v>132</v>
      </c>
      <c r="C45" s="48" t="s">
        <v>133</v>
      </c>
      <c r="D45" s="158" t="s">
        <v>226</v>
      </c>
      <c r="E45" s="159" t="s">
        <v>226</v>
      </c>
      <c r="F45" s="159" t="s">
        <v>226</v>
      </c>
      <c r="G45" s="159" t="s">
        <v>226</v>
      </c>
      <c r="H45" s="159" t="s">
        <v>226</v>
      </c>
      <c r="I45" s="159" t="s">
        <v>226</v>
      </c>
      <c r="J45" s="159" t="s">
        <v>226</v>
      </c>
      <c r="K45" s="159" t="s">
        <v>226</v>
      </c>
      <c r="L45" s="159" t="s">
        <v>226</v>
      </c>
      <c r="M45" s="159" t="s">
        <v>226</v>
      </c>
    </row>
    <row r="46" spans="1:13" ht="47.25">
      <c r="A46" s="49" t="s">
        <v>134</v>
      </c>
      <c r="B46" s="47" t="s">
        <v>135</v>
      </c>
      <c r="C46" s="48" t="s">
        <v>136</v>
      </c>
      <c r="D46" s="158" t="s">
        <v>226</v>
      </c>
      <c r="E46" s="159" t="s">
        <v>226</v>
      </c>
      <c r="F46" s="159" t="s">
        <v>226</v>
      </c>
      <c r="G46" s="159" t="s">
        <v>226</v>
      </c>
      <c r="H46" s="159" t="s">
        <v>226</v>
      </c>
      <c r="I46" s="159" t="s">
        <v>226</v>
      </c>
      <c r="J46" s="159" t="s">
        <v>226</v>
      </c>
      <c r="K46" s="159" t="s">
        <v>226</v>
      </c>
      <c r="L46" s="159" t="s">
        <v>226</v>
      </c>
      <c r="M46" s="159" t="s">
        <v>226</v>
      </c>
    </row>
    <row r="47" spans="1:13" ht="47.25">
      <c r="A47" s="49" t="s">
        <v>137</v>
      </c>
      <c r="B47" s="47" t="s">
        <v>138</v>
      </c>
      <c r="C47" s="48" t="s">
        <v>139</v>
      </c>
      <c r="D47" s="158" t="s">
        <v>226</v>
      </c>
      <c r="E47" s="159" t="s">
        <v>226</v>
      </c>
      <c r="F47" s="159" t="s">
        <v>226</v>
      </c>
      <c r="G47" s="159" t="s">
        <v>226</v>
      </c>
      <c r="H47" s="159" t="s">
        <v>226</v>
      </c>
      <c r="I47" s="159" t="s">
        <v>226</v>
      </c>
      <c r="J47" s="159" t="s">
        <v>226</v>
      </c>
      <c r="K47" s="159" t="s">
        <v>226</v>
      </c>
      <c r="L47" s="159" t="s">
        <v>226</v>
      </c>
      <c r="M47" s="159" t="s">
        <v>226</v>
      </c>
    </row>
    <row r="48" spans="1:13" ht="47.25">
      <c r="A48" s="49" t="s">
        <v>140</v>
      </c>
      <c r="B48" s="47" t="s">
        <v>141</v>
      </c>
      <c r="C48" s="48" t="s">
        <v>142</v>
      </c>
      <c r="D48" s="158" t="s">
        <v>226</v>
      </c>
      <c r="E48" s="159" t="s">
        <v>226</v>
      </c>
      <c r="F48" s="159" t="s">
        <v>226</v>
      </c>
      <c r="G48" s="159" t="s">
        <v>226</v>
      </c>
      <c r="H48" s="159" t="s">
        <v>226</v>
      </c>
      <c r="I48" s="159" t="s">
        <v>226</v>
      </c>
      <c r="J48" s="159" t="s">
        <v>226</v>
      </c>
      <c r="K48" s="159" t="s">
        <v>226</v>
      </c>
      <c r="L48" s="159" t="s">
        <v>226</v>
      </c>
      <c r="M48" s="159" t="s">
        <v>226</v>
      </c>
    </row>
    <row r="49" spans="1:13" ht="47.25">
      <c r="A49" s="49" t="s">
        <v>143</v>
      </c>
      <c r="B49" s="47" t="s">
        <v>144</v>
      </c>
      <c r="C49" s="48" t="s">
        <v>145</v>
      </c>
      <c r="D49" s="158" t="s">
        <v>226</v>
      </c>
      <c r="E49" s="159" t="s">
        <v>226</v>
      </c>
      <c r="F49" s="159" t="s">
        <v>226</v>
      </c>
      <c r="G49" s="159" t="s">
        <v>226</v>
      </c>
      <c r="H49" s="159" t="s">
        <v>226</v>
      </c>
      <c r="I49" s="159" t="s">
        <v>226</v>
      </c>
      <c r="J49" s="159" t="s">
        <v>226</v>
      </c>
      <c r="K49" s="159" t="s">
        <v>226</v>
      </c>
      <c r="L49" s="159" t="s">
        <v>226</v>
      </c>
      <c r="M49" s="159" t="s">
        <v>226</v>
      </c>
    </row>
    <row r="50" spans="1:13" ht="63">
      <c r="A50" s="49" t="s">
        <v>146</v>
      </c>
      <c r="B50" s="47" t="s">
        <v>147</v>
      </c>
      <c r="C50" s="48" t="s">
        <v>148</v>
      </c>
      <c r="D50" s="158" t="s">
        <v>226</v>
      </c>
      <c r="E50" s="159" t="s">
        <v>226</v>
      </c>
      <c r="F50" s="159" t="s">
        <v>226</v>
      </c>
      <c r="G50" s="159" t="s">
        <v>226</v>
      </c>
      <c r="H50" s="159" t="s">
        <v>226</v>
      </c>
      <c r="I50" s="159" t="s">
        <v>226</v>
      </c>
      <c r="J50" s="159" t="s">
        <v>226</v>
      </c>
      <c r="K50" s="159" t="s">
        <v>226</v>
      </c>
      <c r="L50" s="159" t="s">
        <v>226</v>
      </c>
      <c r="M50" s="159" t="s">
        <v>226</v>
      </c>
    </row>
    <row r="51" spans="1:13" ht="63">
      <c r="A51" s="49" t="s">
        <v>149</v>
      </c>
      <c r="B51" s="47" t="s">
        <v>150</v>
      </c>
      <c r="C51" s="48" t="s">
        <v>151</v>
      </c>
      <c r="D51" s="158" t="s">
        <v>226</v>
      </c>
      <c r="E51" s="159" t="s">
        <v>226</v>
      </c>
      <c r="F51" s="159" t="s">
        <v>226</v>
      </c>
      <c r="G51" s="159" t="s">
        <v>226</v>
      </c>
      <c r="H51" s="159" t="s">
        <v>226</v>
      </c>
      <c r="I51" s="159" t="s">
        <v>226</v>
      </c>
      <c r="J51" s="159" t="s">
        <v>226</v>
      </c>
      <c r="K51" s="159" t="s">
        <v>226</v>
      </c>
      <c r="L51" s="159" t="s">
        <v>226</v>
      </c>
      <c r="M51" s="159" t="s">
        <v>226</v>
      </c>
    </row>
    <row r="52" spans="1:13" ht="63">
      <c r="A52" s="49" t="s">
        <v>152</v>
      </c>
      <c r="B52" s="47" t="s">
        <v>153</v>
      </c>
      <c r="C52" s="48" t="s">
        <v>154</v>
      </c>
      <c r="D52" s="158" t="s">
        <v>226</v>
      </c>
      <c r="E52" s="159" t="s">
        <v>226</v>
      </c>
      <c r="F52" s="159" t="s">
        <v>226</v>
      </c>
      <c r="G52" s="159" t="s">
        <v>226</v>
      </c>
      <c r="H52" s="159" t="s">
        <v>226</v>
      </c>
      <c r="I52" s="159" t="s">
        <v>226</v>
      </c>
      <c r="J52" s="159" t="s">
        <v>226</v>
      </c>
      <c r="K52" s="159" t="s">
        <v>226</v>
      </c>
      <c r="L52" s="159" t="s">
        <v>226</v>
      </c>
      <c r="M52" s="159" t="s">
        <v>226</v>
      </c>
    </row>
    <row r="53" spans="1:13" ht="63">
      <c r="A53" s="49" t="s">
        <v>155</v>
      </c>
      <c r="B53" s="47" t="s">
        <v>156</v>
      </c>
      <c r="C53" s="48" t="s">
        <v>157</v>
      </c>
      <c r="D53" s="158" t="s">
        <v>226</v>
      </c>
      <c r="E53" s="159" t="s">
        <v>226</v>
      </c>
      <c r="F53" s="159" t="s">
        <v>226</v>
      </c>
      <c r="G53" s="159" t="s">
        <v>226</v>
      </c>
      <c r="H53" s="159" t="s">
        <v>226</v>
      </c>
      <c r="I53" s="159" t="s">
        <v>226</v>
      </c>
      <c r="J53" s="159" t="s">
        <v>226</v>
      </c>
      <c r="K53" s="159" t="s">
        <v>226</v>
      </c>
      <c r="L53" s="159" t="s">
        <v>226</v>
      </c>
      <c r="M53" s="159" t="s">
        <v>226</v>
      </c>
    </row>
    <row r="54" spans="1:13" ht="47.25">
      <c r="A54" s="49" t="s">
        <v>158</v>
      </c>
      <c r="B54" s="47" t="s">
        <v>159</v>
      </c>
      <c r="C54" s="48" t="s">
        <v>160</v>
      </c>
      <c r="D54" s="158" t="s">
        <v>226</v>
      </c>
      <c r="E54" s="159" t="s">
        <v>226</v>
      </c>
      <c r="F54" s="159" t="s">
        <v>226</v>
      </c>
      <c r="G54" s="159" t="s">
        <v>226</v>
      </c>
      <c r="H54" s="159" t="s">
        <v>226</v>
      </c>
      <c r="I54" s="159" t="s">
        <v>226</v>
      </c>
      <c r="J54" s="159" t="s">
        <v>226</v>
      </c>
      <c r="K54" s="159" t="s">
        <v>226</v>
      </c>
      <c r="L54" s="159" t="s">
        <v>226</v>
      </c>
      <c r="M54" s="159" t="s">
        <v>226</v>
      </c>
    </row>
    <row r="55" spans="1:13" ht="63">
      <c r="A55" s="49" t="s">
        <v>161</v>
      </c>
      <c r="B55" s="47" t="s">
        <v>162</v>
      </c>
      <c r="C55" s="48" t="s">
        <v>163</v>
      </c>
      <c r="D55" s="158" t="s">
        <v>226</v>
      </c>
      <c r="E55" s="159" t="s">
        <v>226</v>
      </c>
      <c r="F55" s="159" t="s">
        <v>226</v>
      </c>
      <c r="G55" s="159" t="s">
        <v>226</v>
      </c>
      <c r="H55" s="159" t="s">
        <v>226</v>
      </c>
      <c r="I55" s="159" t="s">
        <v>226</v>
      </c>
      <c r="J55" s="159" t="s">
        <v>226</v>
      </c>
      <c r="K55" s="159" t="s">
        <v>226</v>
      </c>
      <c r="L55" s="159" t="s">
        <v>226</v>
      </c>
      <c r="M55" s="159" t="s">
        <v>226</v>
      </c>
    </row>
    <row r="56" spans="1:13" ht="63">
      <c r="A56" s="49" t="s">
        <v>164</v>
      </c>
      <c r="B56" s="47" t="s">
        <v>165</v>
      </c>
      <c r="C56" s="48" t="s">
        <v>71</v>
      </c>
      <c r="D56" s="158" t="s">
        <v>226</v>
      </c>
      <c r="E56" s="159" t="s">
        <v>226</v>
      </c>
      <c r="F56" s="159" t="s">
        <v>226</v>
      </c>
      <c r="G56" s="159" t="s">
        <v>226</v>
      </c>
      <c r="H56" s="159" t="s">
        <v>226</v>
      </c>
      <c r="I56" s="159" t="s">
        <v>226</v>
      </c>
      <c r="J56" s="159" t="s">
        <v>226</v>
      </c>
      <c r="K56" s="159" t="s">
        <v>226</v>
      </c>
      <c r="L56" s="159" t="s">
        <v>226</v>
      </c>
      <c r="M56" s="159" t="s">
        <v>226</v>
      </c>
    </row>
    <row r="57" spans="1:13" ht="31.5">
      <c r="A57" s="49" t="s">
        <v>166</v>
      </c>
      <c r="B57" s="47" t="s">
        <v>167</v>
      </c>
      <c r="C57" s="48" t="s">
        <v>71</v>
      </c>
      <c r="D57" s="158" t="s">
        <v>226</v>
      </c>
      <c r="E57" s="159" t="s">
        <v>226</v>
      </c>
      <c r="F57" s="159" t="s">
        <v>226</v>
      </c>
      <c r="G57" s="159" t="s">
        <v>226</v>
      </c>
      <c r="H57" s="159" t="s">
        <v>226</v>
      </c>
      <c r="I57" s="159" t="s">
        <v>226</v>
      </c>
      <c r="J57" s="159" t="s">
        <v>226</v>
      </c>
      <c r="K57" s="159" t="s">
        <v>226</v>
      </c>
      <c r="L57" s="159" t="s">
        <v>226</v>
      </c>
      <c r="M57" s="159" t="s">
        <v>226</v>
      </c>
    </row>
    <row r="58" spans="1:13" ht="47.25">
      <c r="A58" s="49" t="s">
        <v>168</v>
      </c>
      <c r="B58" s="47" t="s">
        <v>169</v>
      </c>
      <c r="C58" s="48" t="s">
        <v>71</v>
      </c>
      <c r="D58" s="158" t="s">
        <v>226</v>
      </c>
      <c r="E58" s="159" t="s">
        <v>226</v>
      </c>
      <c r="F58" s="159" t="s">
        <v>226</v>
      </c>
      <c r="G58" s="159" t="s">
        <v>226</v>
      </c>
      <c r="H58" s="159" t="s">
        <v>226</v>
      </c>
      <c r="I58" s="159" t="s">
        <v>226</v>
      </c>
      <c r="J58" s="159" t="s">
        <v>226</v>
      </c>
      <c r="K58" s="159" t="s">
        <v>226</v>
      </c>
      <c r="L58" s="159" t="s">
        <v>226</v>
      </c>
      <c r="M58" s="159" t="s">
        <v>226</v>
      </c>
    </row>
    <row r="59" spans="1:13">
      <c r="A59" s="49" t="s">
        <v>170</v>
      </c>
      <c r="B59" s="47" t="s">
        <v>171</v>
      </c>
      <c r="C59" s="48" t="s">
        <v>71</v>
      </c>
      <c r="D59" s="158" t="s">
        <v>226</v>
      </c>
      <c r="E59" s="159" t="s">
        <v>226</v>
      </c>
      <c r="F59" s="159" t="s">
        <v>226</v>
      </c>
      <c r="G59" s="159" t="s">
        <v>226</v>
      </c>
      <c r="H59" s="159" t="s">
        <v>226</v>
      </c>
      <c r="I59" s="159" t="s">
        <v>226</v>
      </c>
      <c r="J59" s="159" t="s">
        <v>226</v>
      </c>
      <c r="K59" s="159" t="s">
        <v>226</v>
      </c>
      <c r="L59" s="159" t="s">
        <v>226</v>
      </c>
      <c r="M59" s="159" t="s">
        <v>226</v>
      </c>
    </row>
  </sheetData>
  <mergeCells count="15">
    <mergeCell ref="H12:I12"/>
    <mergeCell ref="J12:K12"/>
    <mergeCell ref="L12:M12"/>
    <mergeCell ref="A12:A13"/>
    <mergeCell ref="B12:B13"/>
    <mergeCell ref="C12:C13"/>
    <mergeCell ref="D12:D13"/>
    <mergeCell ref="E12:E13"/>
    <mergeCell ref="F12:G12"/>
    <mergeCell ref="A10:M10"/>
    <mergeCell ref="J2:M2"/>
    <mergeCell ref="A3:M3"/>
    <mergeCell ref="A5:M5"/>
    <mergeCell ref="A6:M6"/>
    <mergeCell ref="A8:M8"/>
  </mergeCells>
  <pageMargins left="0.59055118110236227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Y57"/>
  <sheetViews>
    <sheetView view="pageBreakPreview" topLeftCell="A13" zoomScale="55" zoomScaleSheetLayoutView="55" workbookViewId="0">
      <pane xSplit="2" ySplit="5" topLeftCell="C51" activePane="bottomRight" state="frozen"/>
      <selection activeCell="A13" sqref="A13"/>
      <selection pane="topRight" activeCell="C13" sqref="C13"/>
      <selection pane="bottomLeft" activeCell="A18" sqref="A18"/>
      <selection pane="bottomRight" activeCell="A58" sqref="A58:XFD58"/>
    </sheetView>
  </sheetViews>
  <sheetFormatPr defaultRowHeight="15.75"/>
  <cols>
    <col min="1" max="1" width="13.5" style="3" customWidth="1"/>
    <col min="2" max="2" width="37.25" style="3" bestFit="1" customWidth="1"/>
    <col min="3" max="3" width="11.125" style="89" customWidth="1"/>
    <col min="4" max="4" width="10.375" style="89" customWidth="1"/>
    <col min="5" max="5" width="12.75" style="89" customWidth="1"/>
    <col min="6" max="6" width="10.625" style="89" customWidth="1"/>
    <col min="7" max="7" width="11.5" style="89" customWidth="1"/>
    <col min="8" max="8" width="12.375" style="89" customWidth="1"/>
    <col min="9" max="9" width="7.75" style="89" customWidth="1"/>
    <col min="10" max="10" width="7.125" style="89" customWidth="1"/>
    <col min="11" max="11" width="12.75" style="89" customWidth="1"/>
    <col min="12" max="12" width="9.125" style="89" customWidth="1"/>
    <col min="13" max="13" width="8.5" style="89" customWidth="1"/>
    <col min="14" max="14" width="9.125" style="89" customWidth="1"/>
    <col min="15" max="15" width="7.875" style="89" customWidth="1"/>
    <col min="16" max="16" width="10.625" style="89" customWidth="1"/>
    <col min="17" max="18" width="13.125" style="89" customWidth="1"/>
    <col min="19" max="19" width="12.75" style="89" customWidth="1"/>
    <col min="20" max="20" width="10.875" style="89" customWidth="1"/>
    <col min="21" max="21" width="13.25" style="89" customWidth="1"/>
    <col min="22" max="22" width="10.625" style="89" customWidth="1"/>
    <col min="23" max="23" width="12.125" style="3" customWidth="1"/>
    <col min="24" max="24" width="10.625" style="3" customWidth="1"/>
    <col min="25" max="25" width="22.7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75" style="3" customWidth="1"/>
    <col min="70" max="70" width="17.5" style="3" customWidth="1"/>
    <col min="71" max="16384" width="9" style="3"/>
  </cols>
  <sheetData>
    <row r="1" spans="1:24" ht="18.7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4" t="s">
        <v>317</v>
      </c>
    </row>
    <row r="2" spans="1:24" ht="18.7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0" t="s">
        <v>0</v>
      </c>
    </row>
    <row r="3" spans="1:24" ht="18.7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0" t="s">
        <v>295</v>
      </c>
    </row>
    <row r="4" spans="1:24" ht="18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4" ht="18.75">
      <c r="A5" s="196" t="s">
        <v>318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</row>
    <row r="6" spans="1:24" ht="18.75" customHeight="1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4" ht="18.75">
      <c r="A7" s="196" t="s">
        <v>297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</row>
    <row r="8" spans="1:24" ht="18.75">
      <c r="A8" s="196" t="s">
        <v>49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</row>
    <row r="9" spans="1:24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</row>
    <row r="10" spans="1:24" ht="18.75">
      <c r="A10" s="206" t="s">
        <v>298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X10" s="128"/>
    </row>
    <row r="11" spans="1:2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4">
      <c r="A12" s="207" t="s">
        <v>330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</row>
    <row r="13" spans="1:24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4" ht="81" customHeight="1">
      <c r="A14" s="205" t="s">
        <v>43</v>
      </c>
      <c r="B14" s="205" t="s">
        <v>42</v>
      </c>
      <c r="C14" s="205" t="s">
        <v>11</v>
      </c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</row>
    <row r="15" spans="1:24" ht="42.75" customHeight="1">
      <c r="A15" s="205"/>
      <c r="B15" s="205"/>
      <c r="C15" s="202" t="s">
        <v>23</v>
      </c>
      <c r="D15" s="204"/>
      <c r="E15" s="204"/>
      <c r="F15" s="204"/>
      <c r="G15" s="204"/>
      <c r="H15" s="204"/>
      <c r="I15" s="204"/>
      <c r="J15" s="204"/>
      <c r="K15" s="204"/>
      <c r="L15" s="203"/>
      <c r="M15" s="202" t="s">
        <v>39</v>
      </c>
      <c r="N15" s="204"/>
      <c r="O15" s="204"/>
      <c r="P15" s="204"/>
      <c r="Q15" s="204"/>
      <c r="R15" s="204"/>
      <c r="S15" s="204"/>
      <c r="T15" s="204"/>
      <c r="U15" s="204"/>
      <c r="V15" s="203"/>
    </row>
    <row r="16" spans="1:24" ht="42.75" customHeight="1">
      <c r="A16" s="205"/>
      <c r="B16" s="205"/>
      <c r="C16" s="205" t="s">
        <v>17</v>
      </c>
      <c r="D16" s="205"/>
      <c r="E16" s="205"/>
      <c r="F16" s="205"/>
      <c r="G16" s="205"/>
      <c r="H16" s="205" t="s">
        <v>18</v>
      </c>
      <c r="I16" s="205"/>
      <c r="J16" s="205"/>
      <c r="K16" s="205"/>
      <c r="L16" s="205"/>
      <c r="M16" s="205" t="s">
        <v>17</v>
      </c>
      <c r="N16" s="205"/>
      <c r="O16" s="205"/>
      <c r="P16" s="205"/>
      <c r="Q16" s="205"/>
      <c r="R16" s="205" t="s">
        <v>18</v>
      </c>
      <c r="S16" s="205"/>
      <c r="T16" s="205"/>
      <c r="U16" s="205"/>
      <c r="V16" s="205"/>
    </row>
    <row r="17" spans="1:25" ht="184.5" customHeight="1">
      <c r="A17" s="205"/>
      <c r="B17" s="205"/>
      <c r="C17" s="13" t="s">
        <v>40</v>
      </c>
      <c r="D17" s="13" t="s">
        <v>36</v>
      </c>
      <c r="E17" s="13" t="s">
        <v>37</v>
      </c>
      <c r="F17" s="13" t="s">
        <v>47</v>
      </c>
      <c r="G17" s="13" t="s">
        <v>38</v>
      </c>
      <c r="H17" s="13" t="s">
        <v>41</v>
      </c>
      <c r="I17" s="13" t="s">
        <v>36</v>
      </c>
      <c r="J17" s="13" t="s">
        <v>37</v>
      </c>
      <c r="K17" s="13" t="s">
        <v>47</v>
      </c>
      <c r="L17" s="13" t="s">
        <v>38</v>
      </c>
      <c r="M17" s="13" t="s">
        <v>40</v>
      </c>
      <c r="N17" s="13" t="s">
        <v>36</v>
      </c>
      <c r="O17" s="13" t="s">
        <v>37</v>
      </c>
      <c r="P17" s="13" t="s">
        <v>47</v>
      </c>
      <c r="Q17" s="13" t="s">
        <v>38</v>
      </c>
      <c r="R17" s="13" t="s">
        <v>41</v>
      </c>
      <c r="S17" s="13" t="s">
        <v>36</v>
      </c>
      <c r="T17" s="13" t="s">
        <v>37</v>
      </c>
      <c r="U17" s="13" t="s">
        <v>47</v>
      </c>
      <c r="V17" s="13" t="s">
        <v>38</v>
      </c>
    </row>
    <row r="18" spans="1:25" ht="26.25" customHeight="1">
      <c r="A18" s="23">
        <v>1</v>
      </c>
      <c r="B18" s="23">
        <f>A18+1</f>
        <v>2</v>
      </c>
      <c r="C18" s="83">
        <f>B18+1</f>
        <v>3</v>
      </c>
      <c r="D18" s="83">
        <f t="shared" ref="D18:V18" si="0">C18+1</f>
        <v>4</v>
      </c>
      <c r="E18" s="83">
        <f t="shared" si="0"/>
        <v>5</v>
      </c>
      <c r="F18" s="83">
        <f t="shared" si="0"/>
        <v>6</v>
      </c>
      <c r="G18" s="83">
        <f t="shared" si="0"/>
        <v>7</v>
      </c>
      <c r="H18" s="83">
        <f t="shared" si="0"/>
        <v>8</v>
      </c>
      <c r="I18" s="83">
        <f t="shared" si="0"/>
        <v>9</v>
      </c>
      <c r="J18" s="83">
        <f t="shared" si="0"/>
        <v>10</v>
      </c>
      <c r="K18" s="83">
        <f t="shared" si="0"/>
        <v>11</v>
      </c>
      <c r="L18" s="83">
        <f t="shared" si="0"/>
        <v>12</v>
      </c>
      <c r="M18" s="83">
        <f t="shared" si="0"/>
        <v>13</v>
      </c>
      <c r="N18" s="83">
        <f t="shared" si="0"/>
        <v>14</v>
      </c>
      <c r="O18" s="83">
        <f t="shared" si="0"/>
        <v>15</v>
      </c>
      <c r="P18" s="83">
        <f t="shared" si="0"/>
        <v>16</v>
      </c>
      <c r="Q18" s="83">
        <f t="shared" si="0"/>
        <v>17</v>
      </c>
      <c r="R18" s="83">
        <f t="shared" si="0"/>
        <v>18</v>
      </c>
      <c r="S18" s="83">
        <f t="shared" si="0"/>
        <v>19</v>
      </c>
      <c r="T18" s="83">
        <f t="shared" si="0"/>
        <v>20</v>
      </c>
      <c r="U18" s="83">
        <f t="shared" si="0"/>
        <v>21</v>
      </c>
      <c r="V18" s="83">
        <f t="shared" si="0"/>
        <v>22</v>
      </c>
    </row>
    <row r="19" spans="1:25">
      <c r="A19" s="106" t="s">
        <v>69</v>
      </c>
      <c r="B19" s="107" t="s">
        <v>241</v>
      </c>
      <c r="C19" s="93">
        <f>D19+E19+F19+G19</f>
        <v>126.10686066624164</v>
      </c>
      <c r="D19" s="109">
        <f t="shared" ref="D19:L19" si="1">D21</f>
        <v>0</v>
      </c>
      <c r="E19" s="109">
        <f t="shared" si="1"/>
        <v>0</v>
      </c>
      <c r="F19" s="109">
        <v>126.10686066624164</v>
      </c>
      <c r="G19" s="109">
        <f t="shared" si="1"/>
        <v>0</v>
      </c>
      <c r="H19" s="87">
        <f>I19+J19+K19+L19</f>
        <v>34.280333589999998</v>
      </c>
      <c r="I19" s="87">
        <f t="shared" si="1"/>
        <v>0</v>
      </c>
      <c r="J19" s="87">
        <f t="shared" si="1"/>
        <v>0</v>
      </c>
      <c r="K19" s="87">
        <f>'10 Квартал финансирование'!L18</f>
        <v>34.280333589999998</v>
      </c>
      <c r="L19" s="87">
        <f t="shared" si="1"/>
        <v>0</v>
      </c>
      <c r="M19" s="87">
        <f t="shared" ref="M19:T19" si="2">M21</f>
        <v>0</v>
      </c>
      <c r="N19" s="87">
        <f t="shared" si="2"/>
        <v>0</v>
      </c>
      <c r="O19" s="87">
        <f t="shared" si="2"/>
        <v>0</v>
      </c>
      <c r="P19" s="87">
        <f t="shared" si="2"/>
        <v>0</v>
      </c>
      <c r="Q19" s="87">
        <f t="shared" si="2"/>
        <v>0</v>
      </c>
      <c r="R19" s="87">
        <f>S19+T19+U19+V19</f>
        <v>20.464516270000001</v>
      </c>
      <c r="S19" s="87">
        <f t="shared" si="2"/>
        <v>0</v>
      </c>
      <c r="T19" s="87">
        <f t="shared" si="2"/>
        <v>0</v>
      </c>
      <c r="U19" s="87">
        <f>'10 Квартал финансирование'!R18</f>
        <v>20.464516270000001</v>
      </c>
      <c r="V19" s="87">
        <v>0</v>
      </c>
    </row>
    <row r="20" spans="1:25">
      <c r="A20" s="106"/>
      <c r="B20" s="186" t="s">
        <v>72</v>
      </c>
      <c r="C20" s="93"/>
      <c r="D20" s="188"/>
      <c r="E20" s="188"/>
      <c r="F20" s="188"/>
      <c r="G20" s="188"/>
      <c r="H20" s="93"/>
      <c r="I20" s="87"/>
      <c r="J20" s="87"/>
      <c r="K20" s="93"/>
      <c r="L20" s="87"/>
      <c r="M20" s="87"/>
      <c r="N20" s="87"/>
      <c r="O20" s="87"/>
      <c r="P20" s="87"/>
      <c r="Q20" s="87"/>
      <c r="R20" s="87"/>
      <c r="S20" s="87"/>
      <c r="T20" s="87"/>
      <c r="U20" s="93"/>
      <c r="V20" s="87"/>
    </row>
    <row r="21" spans="1:25" ht="63">
      <c r="A21" s="123" t="s">
        <v>73</v>
      </c>
      <c r="B21" s="124" t="s">
        <v>242</v>
      </c>
      <c r="C21" s="93">
        <f t="shared" ref="C21:C48" si="3">D21+E21+F21+G21</f>
        <v>126.10686066624164</v>
      </c>
      <c r="D21" s="97">
        <f>D23</f>
        <v>0</v>
      </c>
      <c r="E21" s="97">
        <f>E23</f>
        <v>0</v>
      </c>
      <c r="F21" s="97">
        <v>126.10686066624164</v>
      </c>
      <c r="G21" s="97">
        <f>G23</f>
        <v>0</v>
      </c>
      <c r="H21" s="93">
        <f t="shared" ref="H21:H48" si="4">I21+J21+K21+L21</f>
        <v>34.280333589999998</v>
      </c>
      <c r="I21" s="93">
        <f>I23+I24</f>
        <v>0</v>
      </c>
      <c r="J21" s="93">
        <f t="shared" ref="J21:T21" si="5">J23+J24</f>
        <v>0</v>
      </c>
      <c r="K21" s="93">
        <f>'10 Квартал финансирование'!L20</f>
        <v>34.280333589999998</v>
      </c>
      <c r="L21" s="93">
        <f t="shared" si="5"/>
        <v>0</v>
      </c>
      <c r="M21" s="93">
        <f t="shared" si="5"/>
        <v>0</v>
      </c>
      <c r="N21" s="93">
        <f t="shared" si="5"/>
        <v>0</v>
      </c>
      <c r="O21" s="93">
        <f t="shared" si="5"/>
        <v>0</v>
      </c>
      <c r="P21" s="93">
        <f t="shared" si="5"/>
        <v>0</v>
      </c>
      <c r="Q21" s="93">
        <f t="shared" si="5"/>
        <v>0</v>
      </c>
      <c r="R21" s="93">
        <f t="shared" si="5"/>
        <v>20.464516270000001</v>
      </c>
      <c r="S21" s="93">
        <f t="shared" si="5"/>
        <v>0</v>
      </c>
      <c r="T21" s="93">
        <f t="shared" si="5"/>
        <v>0</v>
      </c>
      <c r="U21" s="93">
        <f>'10 Квартал финансирование'!R20</f>
        <v>20.464516270000001</v>
      </c>
      <c r="V21" s="93">
        <v>0</v>
      </c>
    </row>
    <row r="22" spans="1:25" ht="31.5">
      <c r="A22" s="123" t="s">
        <v>75</v>
      </c>
      <c r="B22" s="124" t="s">
        <v>243</v>
      </c>
      <c r="C22" s="93" t="s">
        <v>226</v>
      </c>
      <c r="D22" s="91" t="s">
        <v>226</v>
      </c>
      <c r="E22" s="91" t="s">
        <v>226</v>
      </c>
      <c r="F22" s="91" t="s">
        <v>226</v>
      </c>
      <c r="G22" s="91" t="s">
        <v>226</v>
      </c>
      <c r="H22" s="93" t="s">
        <v>226</v>
      </c>
      <c r="I22" s="91" t="s">
        <v>226</v>
      </c>
      <c r="J22" s="91" t="s">
        <v>226</v>
      </c>
      <c r="K22" s="93" t="str">
        <f>'10 Квартал финансирование'!L21</f>
        <v>нд</v>
      </c>
      <c r="L22" s="91" t="s">
        <v>226</v>
      </c>
      <c r="M22" s="93" t="s">
        <v>226</v>
      </c>
      <c r="N22" s="91" t="s">
        <v>226</v>
      </c>
      <c r="O22" s="91" t="s">
        <v>226</v>
      </c>
      <c r="P22" s="91" t="s">
        <v>226</v>
      </c>
      <c r="Q22" s="91" t="s">
        <v>226</v>
      </c>
      <c r="R22" s="93" t="s">
        <v>226</v>
      </c>
      <c r="S22" s="91" t="s">
        <v>226</v>
      </c>
      <c r="T22" s="91" t="s">
        <v>226</v>
      </c>
      <c r="U22" s="93" t="str">
        <f>'10 Квартал финансирование'!R21</f>
        <v>нд</v>
      </c>
      <c r="V22" s="91" t="s">
        <v>226</v>
      </c>
    </row>
    <row r="23" spans="1:25" ht="47.25">
      <c r="A23" s="123" t="s">
        <v>77</v>
      </c>
      <c r="B23" s="124" t="s">
        <v>244</v>
      </c>
      <c r="C23" s="93">
        <f t="shared" si="3"/>
        <v>126.10686066624164</v>
      </c>
      <c r="D23" s="97">
        <f t="shared" ref="D23" si="6">D29+D26</f>
        <v>0</v>
      </c>
      <c r="E23" s="97">
        <f t="shared" ref="E23" si="7">E29+E26</f>
        <v>0</v>
      </c>
      <c r="F23" s="97">
        <v>126.10686066624164</v>
      </c>
      <c r="G23" s="97">
        <f t="shared" ref="G23" si="8">G29+G26</f>
        <v>0</v>
      </c>
      <c r="H23" s="93">
        <f t="shared" si="4"/>
        <v>34.280333589999998</v>
      </c>
      <c r="I23" s="93">
        <v>0</v>
      </c>
      <c r="J23" s="93">
        <v>0</v>
      </c>
      <c r="K23" s="93">
        <f>'10 Квартал финансирование'!L22</f>
        <v>34.280333589999998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f t="shared" ref="R23:R48" si="9">S23+T23+U23+V23</f>
        <v>20.464516270000001</v>
      </c>
      <c r="S23" s="93">
        <v>0</v>
      </c>
      <c r="T23" s="93">
        <v>0</v>
      </c>
      <c r="U23" s="93">
        <f>'10 Квартал финансирование'!R22</f>
        <v>20.464516270000001</v>
      </c>
      <c r="V23" s="93">
        <v>0</v>
      </c>
    </row>
    <row r="24" spans="1:25" ht="78.75">
      <c r="A24" s="22" t="s">
        <v>79</v>
      </c>
      <c r="B24" s="124" t="s">
        <v>245</v>
      </c>
      <c r="C24" s="93">
        <f t="shared" si="3"/>
        <v>2.02</v>
      </c>
      <c r="D24" s="97">
        <f t="shared" ref="D24" si="10">D26</f>
        <v>0</v>
      </c>
      <c r="E24" s="97">
        <f t="shared" ref="E24" si="11">E26</f>
        <v>0</v>
      </c>
      <c r="F24" s="97">
        <v>2.02</v>
      </c>
      <c r="G24" s="97">
        <f t="shared" ref="G24" si="12">G26</f>
        <v>0</v>
      </c>
      <c r="H24" s="93">
        <f t="shared" si="4"/>
        <v>0</v>
      </c>
      <c r="I24" s="84">
        <f t="shared" ref="I24:L24" si="13">I26+I32</f>
        <v>0</v>
      </c>
      <c r="J24" s="84">
        <f t="shared" si="13"/>
        <v>0</v>
      </c>
      <c r="K24" s="93">
        <f>'10 Квартал финансирование'!L23</f>
        <v>0</v>
      </c>
      <c r="L24" s="84">
        <f t="shared" si="13"/>
        <v>0</v>
      </c>
      <c r="M24" s="84">
        <f t="shared" ref="M24:T24" si="14">M26+M32</f>
        <v>0</v>
      </c>
      <c r="N24" s="84">
        <f t="shared" si="14"/>
        <v>0</v>
      </c>
      <c r="O24" s="84">
        <f t="shared" si="14"/>
        <v>0</v>
      </c>
      <c r="P24" s="84">
        <f t="shared" si="14"/>
        <v>0</v>
      </c>
      <c r="Q24" s="84">
        <f t="shared" si="14"/>
        <v>0</v>
      </c>
      <c r="R24" s="93">
        <f t="shared" si="9"/>
        <v>0</v>
      </c>
      <c r="S24" s="84">
        <f t="shared" si="14"/>
        <v>0</v>
      </c>
      <c r="T24" s="84">
        <f t="shared" si="14"/>
        <v>0</v>
      </c>
      <c r="U24" s="93">
        <f>'10 Квартал финансирование'!R23</f>
        <v>0</v>
      </c>
      <c r="V24" s="93">
        <v>0</v>
      </c>
    </row>
    <row r="25" spans="1:25" ht="31.5">
      <c r="A25" s="22" t="s">
        <v>246</v>
      </c>
      <c r="B25" s="124" t="s">
        <v>247</v>
      </c>
      <c r="C25" s="93" t="s">
        <v>226</v>
      </c>
      <c r="D25" s="97" t="s">
        <v>226</v>
      </c>
      <c r="E25" s="97" t="s">
        <v>226</v>
      </c>
      <c r="F25" s="97" t="s">
        <v>226</v>
      </c>
      <c r="G25" s="97" t="s">
        <v>226</v>
      </c>
      <c r="H25" s="93" t="s">
        <v>226</v>
      </c>
      <c r="I25" s="97" t="s">
        <v>226</v>
      </c>
      <c r="J25" s="97" t="s">
        <v>226</v>
      </c>
      <c r="K25" s="93" t="str">
        <f>'10 Квартал финансирование'!L24</f>
        <v>нд</v>
      </c>
      <c r="L25" s="97" t="s">
        <v>226</v>
      </c>
      <c r="M25" s="93" t="s">
        <v>226</v>
      </c>
      <c r="N25" s="97" t="s">
        <v>226</v>
      </c>
      <c r="O25" s="97" t="s">
        <v>226</v>
      </c>
      <c r="P25" s="97" t="s">
        <v>226</v>
      </c>
      <c r="Q25" s="97" t="s">
        <v>226</v>
      </c>
      <c r="R25" s="93" t="s">
        <v>226</v>
      </c>
      <c r="S25" s="97" t="s">
        <v>226</v>
      </c>
      <c r="T25" s="97" t="s">
        <v>226</v>
      </c>
      <c r="U25" s="93" t="str">
        <f>'10 Квартал финансирование'!R24</f>
        <v>нд</v>
      </c>
      <c r="V25" s="97" t="s">
        <v>226</v>
      </c>
    </row>
    <row r="26" spans="1:25" ht="63">
      <c r="A26" s="22" t="s">
        <v>81</v>
      </c>
      <c r="B26" s="124" t="s">
        <v>248</v>
      </c>
      <c r="C26" s="93">
        <f t="shared" si="3"/>
        <v>2.02</v>
      </c>
      <c r="D26" s="97">
        <f t="shared" ref="D26" si="15">D27+D28</f>
        <v>0</v>
      </c>
      <c r="E26" s="97">
        <f t="shared" ref="E26" si="16">E27+E28</f>
        <v>0</v>
      </c>
      <c r="F26" s="97">
        <v>2.02</v>
      </c>
      <c r="G26" s="97">
        <f t="shared" ref="G26" si="17">G27+G28</f>
        <v>0</v>
      </c>
      <c r="H26" s="93">
        <f t="shared" si="4"/>
        <v>0</v>
      </c>
      <c r="I26" s="84">
        <f t="shared" ref="I26:L26" si="18">I28</f>
        <v>0</v>
      </c>
      <c r="J26" s="84">
        <f t="shared" si="18"/>
        <v>0</v>
      </c>
      <c r="K26" s="93">
        <f>'10 Квартал финансирование'!L25</f>
        <v>0</v>
      </c>
      <c r="L26" s="84">
        <f t="shared" si="18"/>
        <v>0</v>
      </c>
      <c r="M26" s="84">
        <f>N26+O26+P26+Q26</f>
        <v>0</v>
      </c>
      <c r="N26" s="84">
        <f t="shared" ref="N26:T26" si="19">N28</f>
        <v>0</v>
      </c>
      <c r="O26" s="84">
        <f t="shared" si="19"/>
        <v>0</v>
      </c>
      <c r="P26" s="84">
        <f t="shared" si="19"/>
        <v>0</v>
      </c>
      <c r="Q26" s="84">
        <f t="shared" si="19"/>
        <v>0</v>
      </c>
      <c r="R26" s="93">
        <f t="shared" si="9"/>
        <v>0</v>
      </c>
      <c r="S26" s="84">
        <f t="shared" si="19"/>
        <v>0</v>
      </c>
      <c r="T26" s="84">
        <f t="shared" si="19"/>
        <v>0</v>
      </c>
      <c r="U26" s="93">
        <f>'10 Квартал финансирование'!R25</f>
        <v>0</v>
      </c>
      <c r="V26" s="93">
        <v>0</v>
      </c>
    </row>
    <row r="27" spans="1:25" ht="47.25">
      <c r="A27" s="126" t="s">
        <v>83</v>
      </c>
      <c r="B27" s="178" t="s">
        <v>84</v>
      </c>
      <c r="C27" s="93">
        <f t="shared" si="3"/>
        <v>1.1299999999999999</v>
      </c>
      <c r="D27" s="85">
        <v>0</v>
      </c>
      <c r="E27" s="85">
        <v>0</v>
      </c>
      <c r="F27" s="85">
        <v>1.1299999999999999</v>
      </c>
      <c r="G27" s="85">
        <v>0</v>
      </c>
      <c r="H27" s="93">
        <f t="shared" si="4"/>
        <v>0</v>
      </c>
      <c r="I27" s="84">
        <v>0</v>
      </c>
      <c r="J27" s="84">
        <v>0</v>
      </c>
      <c r="K27" s="93">
        <f>'10 Квартал финансирование'!L26</f>
        <v>0</v>
      </c>
      <c r="L27" s="84">
        <v>0</v>
      </c>
      <c r="M27" s="84">
        <f t="shared" ref="M27:M48" si="20">N27+O27+P27+Q27</f>
        <v>0</v>
      </c>
      <c r="N27" s="84">
        <v>0</v>
      </c>
      <c r="O27" s="84">
        <v>0</v>
      </c>
      <c r="P27" s="84">
        <v>0</v>
      </c>
      <c r="Q27" s="84">
        <v>0</v>
      </c>
      <c r="R27" s="93">
        <f t="shared" si="9"/>
        <v>0</v>
      </c>
      <c r="S27" s="84">
        <v>0</v>
      </c>
      <c r="T27" s="84">
        <v>0</v>
      </c>
      <c r="U27" s="93">
        <f>'10 Квартал финансирование'!R26</f>
        <v>0</v>
      </c>
      <c r="V27" s="93">
        <v>0</v>
      </c>
    </row>
    <row r="28" spans="1:25" ht="47.25">
      <c r="A28" s="125" t="s">
        <v>86</v>
      </c>
      <c r="B28" s="51" t="s">
        <v>87</v>
      </c>
      <c r="C28" s="93">
        <f t="shared" si="3"/>
        <v>0.89</v>
      </c>
      <c r="D28" s="84">
        <f t="shared" ref="D28:L28" si="21">D30+D31</f>
        <v>0</v>
      </c>
      <c r="E28" s="84">
        <f t="shared" si="21"/>
        <v>0</v>
      </c>
      <c r="F28" s="84">
        <v>0.89</v>
      </c>
      <c r="G28" s="84">
        <f t="shared" ref="G28" si="22">G30+G31</f>
        <v>0</v>
      </c>
      <c r="H28" s="93">
        <f t="shared" si="4"/>
        <v>0</v>
      </c>
      <c r="I28" s="84">
        <f t="shared" si="21"/>
        <v>0</v>
      </c>
      <c r="J28" s="84">
        <f t="shared" si="21"/>
        <v>0</v>
      </c>
      <c r="K28" s="93">
        <f>'10 Квартал финансирование'!L27</f>
        <v>0</v>
      </c>
      <c r="L28" s="84">
        <f t="shared" si="21"/>
        <v>0</v>
      </c>
      <c r="M28" s="84">
        <f t="shared" si="20"/>
        <v>0</v>
      </c>
      <c r="N28" s="84">
        <f t="shared" ref="N28:T28" si="23">N30+N31</f>
        <v>0</v>
      </c>
      <c r="O28" s="84">
        <f t="shared" si="23"/>
        <v>0</v>
      </c>
      <c r="P28" s="84">
        <f t="shared" si="23"/>
        <v>0</v>
      </c>
      <c r="Q28" s="84">
        <f t="shared" si="23"/>
        <v>0</v>
      </c>
      <c r="R28" s="93">
        <f t="shared" si="9"/>
        <v>0</v>
      </c>
      <c r="S28" s="84">
        <f t="shared" si="23"/>
        <v>0</v>
      </c>
      <c r="T28" s="84">
        <f t="shared" si="23"/>
        <v>0</v>
      </c>
      <c r="U28" s="93">
        <f>'10 Квартал финансирование'!R27</f>
        <v>0</v>
      </c>
      <c r="V28" s="93">
        <v>0</v>
      </c>
    </row>
    <row r="29" spans="1:25" ht="47.25">
      <c r="A29" s="175" t="s">
        <v>89</v>
      </c>
      <c r="B29" s="176" t="s">
        <v>249</v>
      </c>
      <c r="C29" s="93">
        <f t="shared" si="3"/>
        <v>124.08686066624165</v>
      </c>
      <c r="D29" s="111">
        <f t="shared" ref="D29" si="24">SUM(D30:D48)</f>
        <v>0</v>
      </c>
      <c r="E29" s="111">
        <f t="shared" ref="E29" si="25">SUM(E30:E48)</f>
        <v>0</v>
      </c>
      <c r="F29" s="111">
        <v>124.08686066624165</v>
      </c>
      <c r="G29" s="111">
        <f>SUM(G30:G48)</f>
        <v>0</v>
      </c>
      <c r="H29" s="93">
        <f t="shared" si="4"/>
        <v>34.280333589999998</v>
      </c>
      <c r="I29" s="84">
        <v>0</v>
      </c>
      <c r="J29" s="84">
        <v>0</v>
      </c>
      <c r="K29" s="93">
        <f t="shared" ref="K29:Q29" si="26">SUM(K30:K48)</f>
        <v>34.280333589999998</v>
      </c>
      <c r="L29" s="93">
        <f t="shared" si="26"/>
        <v>0</v>
      </c>
      <c r="M29" s="93">
        <f t="shared" si="26"/>
        <v>0</v>
      </c>
      <c r="N29" s="93">
        <f t="shared" si="26"/>
        <v>0</v>
      </c>
      <c r="O29" s="93">
        <f t="shared" si="26"/>
        <v>0</v>
      </c>
      <c r="P29" s="93">
        <f t="shared" si="26"/>
        <v>0</v>
      </c>
      <c r="Q29" s="93">
        <f t="shared" si="26"/>
        <v>0</v>
      </c>
      <c r="R29" s="93">
        <f>SUM(R30:R48)</f>
        <v>20.464516270000001</v>
      </c>
      <c r="S29" s="93">
        <f t="shared" ref="S29:V29" si="27">SUM(S30:S48)</f>
        <v>0</v>
      </c>
      <c r="T29" s="93">
        <f t="shared" si="27"/>
        <v>0</v>
      </c>
      <c r="U29" s="93">
        <f t="shared" si="27"/>
        <v>20.464516270000001</v>
      </c>
      <c r="V29" s="93">
        <f t="shared" si="27"/>
        <v>0</v>
      </c>
    </row>
    <row r="30" spans="1:25" ht="47.25">
      <c r="A30" s="126" t="s">
        <v>250</v>
      </c>
      <c r="B30" s="178" t="s">
        <v>94</v>
      </c>
      <c r="C30" s="93">
        <f t="shared" si="3"/>
        <v>14.995999999999995</v>
      </c>
      <c r="D30" s="85">
        <v>0</v>
      </c>
      <c r="E30" s="85">
        <v>0</v>
      </c>
      <c r="F30" s="85">
        <v>14.995999999999995</v>
      </c>
      <c r="G30" s="85">
        <v>0</v>
      </c>
      <c r="H30" s="93">
        <f t="shared" si="4"/>
        <v>14.99581732</v>
      </c>
      <c r="I30" s="84">
        <v>0</v>
      </c>
      <c r="J30" s="84">
        <v>0</v>
      </c>
      <c r="K30" s="93">
        <f>'10 Квартал финансирование'!L29</f>
        <v>14.99581732</v>
      </c>
      <c r="L30" s="84">
        <v>0</v>
      </c>
      <c r="M30" s="84">
        <f t="shared" si="20"/>
        <v>0</v>
      </c>
      <c r="N30" s="84">
        <v>0</v>
      </c>
      <c r="O30" s="84">
        <v>0</v>
      </c>
      <c r="P30" s="84">
        <v>0</v>
      </c>
      <c r="Q30" s="84">
        <v>0</v>
      </c>
      <c r="R30" s="93">
        <f t="shared" si="9"/>
        <v>1.18</v>
      </c>
      <c r="S30" s="84">
        <v>0</v>
      </c>
      <c r="T30" s="84">
        <v>0</v>
      </c>
      <c r="U30" s="93">
        <f>'10 Квартал финансирование'!R29</f>
        <v>1.18</v>
      </c>
      <c r="V30" s="93">
        <v>0</v>
      </c>
      <c r="W30" s="85">
        <v>25.02</v>
      </c>
      <c r="X30" s="85">
        <v>39.026000000000003</v>
      </c>
      <c r="Y30" s="262">
        <f t="shared" ref="Y30:Y47" si="28">W30-H30</f>
        <v>10.024182679999999</v>
      </c>
    </row>
    <row r="31" spans="1:25" ht="47.25">
      <c r="A31" s="126" t="s">
        <v>251</v>
      </c>
      <c r="B31" s="178" t="s">
        <v>97</v>
      </c>
      <c r="C31" s="93">
        <f t="shared" si="3"/>
        <v>1.78416</v>
      </c>
      <c r="D31" s="85">
        <v>0</v>
      </c>
      <c r="E31" s="85">
        <v>0</v>
      </c>
      <c r="F31" s="85">
        <v>1.78416</v>
      </c>
      <c r="G31" s="85">
        <v>0</v>
      </c>
      <c r="H31" s="93">
        <f t="shared" si="4"/>
        <v>0</v>
      </c>
      <c r="I31" s="84">
        <v>0</v>
      </c>
      <c r="J31" s="84">
        <v>0</v>
      </c>
      <c r="K31" s="93">
        <f>'10 Квартал финансирование'!L30</f>
        <v>0</v>
      </c>
      <c r="L31" s="84">
        <v>0</v>
      </c>
      <c r="M31" s="84">
        <f t="shared" si="20"/>
        <v>0</v>
      </c>
      <c r="N31" s="84">
        <v>0</v>
      </c>
      <c r="O31" s="84">
        <v>0</v>
      </c>
      <c r="P31" s="84">
        <v>0</v>
      </c>
      <c r="Q31" s="84">
        <v>0</v>
      </c>
      <c r="R31" s="93">
        <f t="shared" si="9"/>
        <v>0</v>
      </c>
      <c r="S31" s="84">
        <v>0</v>
      </c>
      <c r="T31" s="84">
        <v>0</v>
      </c>
      <c r="U31" s="93">
        <f>'10 Квартал финансирование'!R30</f>
        <v>0</v>
      </c>
      <c r="V31" s="93">
        <v>0</v>
      </c>
      <c r="W31" s="85">
        <v>1.81</v>
      </c>
      <c r="X31" s="85">
        <v>0</v>
      </c>
      <c r="Y31" s="262">
        <f t="shared" si="28"/>
        <v>1.81</v>
      </c>
    </row>
    <row r="32" spans="1:25" ht="47.25">
      <c r="A32" s="126" t="s">
        <v>252</v>
      </c>
      <c r="B32" s="51" t="s">
        <v>100</v>
      </c>
      <c r="C32" s="93">
        <f t="shared" si="3"/>
        <v>23.355253620000003</v>
      </c>
      <c r="D32" s="84">
        <v>0</v>
      </c>
      <c r="E32" s="84">
        <v>0</v>
      </c>
      <c r="F32" s="84">
        <v>23.355253620000003</v>
      </c>
      <c r="G32" s="84">
        <v>0</v>
      </c>
      <c r="H32" s="93">
        <f t="shared" si="4"/>
        <v>0</v>
      </c>
      <c r="I32" s="84">
        <f t="shared" ref="I32:L32" si="29">I34</f>
        <v>0</v>
      </c>
      <c r="J32" s="84">
        <f t="shared" si="29"/>
        <v>0</v>
      </c>
      <c r="K32" s="93">
        <f>'10 Квартал финансирование'!L31</f>
        <v>0</v>
      </c>
      <c r="L32" s="84">
        <f t="shared" si="29"/>
        <v>0</v>
      </c>
      <c r="M32" s="84">
        <f t="shared" si="20"/>
        <v>0</v>
      </c>
      <c r="N32" s="84">
        <v>0</v>
      </c>
      <c r="O32" s="84">
        <v>0</v>
      </c>
      <c r="P32" s="84">
        <v>0</v>
      </c>
      <c r="Q32" s="84">
        <v>0</v>
      </c>
      <c r="R32" s="93">
        <f t="shared" si="9"/>
        <v>0</v>
      </c>
      <c r="S32" s="84">
        <f t="shared" ref="S32:T32" si="30">S34</f>
        <v>0</v>
      </c>
      <c r="T32" s="84">
        <f t="shared" si="30"/>
        <v>0</v>
      </c>
      <c r="U32" s="93">
        <f>'10 Квартал финансирование'!R31</f>
        <v>0</v>
      </c>
      <c r="V32" s="93">
        <v>0</v>
      </c>
      <c r="W32" s="85">
        <v>23.75</v>
      </c>
      <c r="X32" s="85">
        <v>0</v>
      </c>
      <c r="Y32" s="262">
        <f t="shared" si="28"/>
        <v>23.75</v>
      </c>
    </row>
    <row r="33" spans="1:25" ht="63">
      <c r="A33" s="125" t="s">
        <v>253</v>
      </c>
      <c r="B33" s="51" t="s">
        <v>103</v>
      </c>
      <c r="C33" s="93">
        <f t="shared" si="3"/>
        <v>5.2904234400000005</v>
      </c>
      <c r="D33" s="84">
        <v>0</v>
      </c>
      <c r="E33" s="84">
        <v>0</v>
      </c>
      <c r="F33" s="84">
        <v>5.2904234400000005</v>
      </c>
      <c r="G33" s="84">
        <v>0</v>
      </c>
      <c r="H33" s="93">
        <f t="shared" si="4"/>
        <v>2.9337613500000002</v>
      </c>
      <c r="I33" s="84">
        <v>0</v>
      </c>
      <c r="J33" s="84">
        <v>0</v>
      </c>
      <c r="K33" s="93">
        <f>'10 Квартал финансирование'!L32</f>
        <v>2.9337613500000002</v>
      </c>
      <c r="L33" s="84">
        <v>0</v>
      </c>
      <c r="M33" s="84">
        <f t="shared" si="20"/>
        <v>0</v>
      </c>
      <c r="N33" s="84">
        <v>0</v>
      </c>
      <c r="O33" s="84">
        <v>0</v>
      </c>
      <c r="P33" s="84">
        <v>0</v>
      </c>
      <c r="Q33" s="84">
        <v>0</v>
      </c>
      <c r="R33" s="93">
        <f t="shared" si="9"/>
        <v>2.9337613500000002</v>
      </c>
      <c r="S33" s="84">
        <v>0</v>
      </c>
      <c r="T33" s="84">
        <v>0</v>
      </c>
      <c r="U33" s="93">
        <f>'10 Квартал финансирование'!R32</f>
        <v>2.9337613500000002</v>
      </c>
      <c r="V33" s="93">
        <v>0</v>
      </c>
      <c r="W33" s="85">
        <v>5.38</v>
      </c>
      <c r="X33" s="85">
        <v>0</v>
      </c>
      <c r="Y33" s="262">
        <f t="shared" si="28"/>
        <v>2.4462386499999997</v>
      </c>
    </row>
    <row r="34" spans="1:25" ht="47.25">
      <c r="A34" s="125" t="s">
        <v>254</v>
      </c>
      <c r="B34" s="51" t="s">
        <v>106</v>
      </c>
      <c r="C34" s="93">
        <f t="shared" si="3"/>
        <v>2.9139632400000002</v>
      </c>
      <c r="D34" s="84">
        <v>0</v>
      </c>
      <c r="E34" s="84">
        <v>0</v>
      </c>
      <c r="F34" s="84">
        <v>2.9139632400000002</v>
      </c>
      <c r="G34" s="84">
        <v>0</v>
      </c>
      <c r="H34" s="93">
        <f t="shared" si="4"/>
        <v>1.55956023</v>
      </c>
      <c r="I34" s="84">
        <f>SUM(I36:I54)</f>
        <v>0</v>
      </c>
      <c r="J34" s="84">
        <f>SUM(J36:J54)</f>
        <v>0</v>
      </c>
      <c r="K34" s="93">
        <f>'10 Квартал финансирование'!L33</f>
        <v>1.55956023</v>
      </c>
      <c r="L34" s="84">
        <f t="shared" ref="L34" si="31">SUM(L36:L54)</f>
        <v>0</v>
      </c>
      <c r="M34" s="84">
        <f t="shared" si="20"/>
        <v>0</v>
      </c>
      <c r="N34" s="84">
        <v>0</v>
      </c>
      <c r="O34" s="84">
        <v>0</v>
      </c>
      <c r="P34" s="84">
        <v>0</v>
      </c>
      <c r="Q34" s="84">
        <v>0</v>
      </c>
      <c r="R34" s="93">
        <f t="shared" si="9"/>
        <v>1.55956023</v>
      </c>
      <c r="S34" s="84">
        <f>SUM(S36:S54)</f>
        <v>0</v>
      </c>
      <c r="T34" s="84">
        <f>SUM(T36:T54)</f>
        <v>0</v>
      </c>
      <c r="U34" s="93">
        <f>'10 Квартал финансирование'!R33</f>
        <v>1.55956023</v>
      </c>
      <c r="V34" s="93">
        <v>0</v>
      </c>
      <c r="W34" s="85">
        <v>2.96</v>
      </c>
      <c r="X34" s="85">
        <v>0</v>
      </c>
      <c r="Y34" s="262">
        <f t="shared" si="28"/>
        <v>1.40043977</v>
      </c>
    </row>
    <row r="35" spans="1:25" ht="47.25">
      <c r="A35" s="125" t="s">
        <v>255</v>
      </c>
      <c r="B35" s="51" t="s">
        <v>109</v>
      </c>
      <c r="C35" s="93">
        <f t="shared" si="3"/>
        <v>7.6569298800000007</v>
      </c>
      <c r="D35" s="84">
        <v>0</v>
      </c>
      <c r="E35" s="84">
        <v>0</v>
      </c>
      <c r="F35" s="84">
        <v>7.6569298800000007</v>
      </c>
      <c r="G35" s="84">
        <v>0</v>
      </c>
      <c r="H35" s="93">
        <f t="shared" si="4"/>
        <v>0.49694399</v>
      </c>
      <c r="I35" s="84">
        <v>0</v>
      </c>
      <c r="J35" s="84">
        <v>0</v>
      </c>
      <c r="K35" s="93">
        <f>'10 Квартал финансирование'!L34</f>
        <v>0.49694399</v>
      </c>
      <c r="L35" s="84">
        <v>0</v>
      </c>
      <c r="M35" s="84">
        <f t="shared" si="20"/>
        <v>0</v>
      </c>
      <c r="N35" s="84">
        <v>0</v>
      </c>
      <c r="O35" s="84">
        <v>0</v>
      </c>
      <c r="P35" s="84">
        <v>0</v>
      </c>
      <c r="Q35" s="84">
        <v>0</v>
      </c>
      <c r="R35" s="93">
        <f t="shared" si="9"/>
        <v>0.49694399</v>
      </c>
      <c r="S35" s="84">
        <v>0</v>
      </c>
      <c r="T35" s="84">
        <v>0</v>
      </c>
      <c r="U35" s="93">
        <f>'10 Квартал финансирование'!R34</f>
        <v>0.49694399</v>
      </c>
      <c r="V35" s="93">
        <v>0</v>
      </c>
      <c r="W35" s="85">
        <v>7.79</v>
      </c>
      <c r="X35" s="85">
        <v>0</v>
      </c>
      <c r="Y35" s="262">
        <f t="shared" si="28"/>
        <v>7.2930560099999999</v>
      </c>
    </row>
    <row r="36" spans="1:25" ht="47.25">
      <c r="A36" s="126" t="s">
        <v>256</v>
      </c>
      <c r="B36" s="178" t="s">
        <v>112</v>
      </c>
      <c r="C36" s="93">
        <f t="shared" si="3"/>
        <v>12.606437040000001</v>
      </c>
      <c r="D36" s="85">
        <v>0</v>
      </c>
      <c r="E36" s="85">
        <v>0</v>
      </c>
      <c r="F36" s="85">
        <v>12.606437040000001</v>
      </c>
      <c r="G36" s="85">
        <v>0</v>
      </c>
      <c r="H36" s="93">
        <f t="shared" si="4"/>
        <v>0</v>
      </c>
      <c r="I36" s="84">
        <v>0</v>
      </c>
      <c r="J36" s="84">
        <v>0</v>
      </c>
      <c r="K36" s="93">
        <f>'10 Квартал финансирование'!L35</f>
        <v>0</v>
      </c>
      <c r="L36" s="84">
        <v>0</v>
      </c>
      <c r="M36" s="84">
        <f t="shared" si="20"/>
        <v>0</v>
      </c>
      <c r="N36" s="84">
        <v>0</v>
      </c>
      <c r="O36" s="84">
        <v>0</v>
      </c>
      <c r="P36" s="84">
        <v>0</v>
      </c>
      <c r="Q36" s="84">
        <v>0</v>
      </c>
      <c r="R36" s="93">
        <f t="shared" si="9"/>
        <v>0</v>
      </c>
      <c r="S36" s="84">
        <v>0</v>
      </c>
      <c r="T36" s="84">
        <v>0</v>
      </c>
      <c r="U36" s="93">
        <f>'10 Квартал финансирование'!R35</f>
        <v>0</v>
      </c>
      <c r="V36" s="93">
        <v>0</v>
      </c>
      <c r="W36" s="85">
        <v>12.82</v>
      </c>
      <c r="X36" s="85">
        <v>0</v>
      </c>
      <c r="Y36" s="262">
        <f t="shared" si="28"/>
        <v>12.82</v>
      </c>
    </row>
    <row r="37" spans="1:25" ht="47.25">
      <c r="A37" s="126" t="s">
        <v>257</v>
      </c>
      <c r="B37" s="178" t="s">
        <v>129</v>
      </c>
      <c r="C37" s="93">
        <f t="shared" si="3"/>
        <v>3.9342380209324457</v>
      </c>
      <c r="D37" s="85">
        <v>0</v>
      </c>
      <c r="E37" s="85">
        <v>0</v>
      </c>
      <c r="F37" s="85">
        <v>3.9342380209324457</v>
      </c>
      <c r="G37" s="85">
        <v>0</v>
      </c>
      <c r="H37" s="93">
        <f t="shared" si="4"/>
        <v>0.81799999999999995</v>
      </c>
      <c r="I37" s="84">
        <v>0</v>
      </c>
      <c r="J37" s="84">
        <v>0</v>
      </c>
      <c r="K37" s="93">
        <f>'10 Квартал финансирование'!L36</f>
        <v>0.81799999999999995</v>
      </c>
      <c r="L37" s="84">
        <v>0</v>
      </c>
      <c r="M37" s="84">
        <f t="shared" si="20"/>
        <v>0</v>
      </c>
      <c r="N37" s="84">
        <v>0</v>
      </c>
      <c r="O37" s="84">
        <v>0</v>
      </c>
      <c r="P37" s="84">
        <v>0</v>
      </c>
      <c r="Q37" s="84">
        <v>0</v>
      </c>
      <c r="R37" s="93">
        <f t="shared" si="9"/>
        <v>0.81799999999999995</v>
      </c>
      <c r="S37" s="84">
        <v>0</v>
      </c>
      <c r="T37" s="84">
        <v>0</v>
      </c>
      <c r="U37" s="93">
        <f>'10 Квартал финансирование'!R36</f>
        <v>0.81799999999999995</v>
      </c>
      <c r="V37" s="93">
        <v>0</v>
      </c>
      <c r="W37" s="85">
        <v>4</v>
      </c>
      <c r="X37" s="85">
        <v>0</v>
      </c>
      <c r="Y37" s="262">
        <f t="shared" si="28"/>
        <v>3.1819999999999999</v>
      </c>
    </row>
    <row r="38" spans="1:25" ht="47.25">
      <c r="A38" s="126" t="s">
        <v>258</v>
      </c>
      <c r="B38" s="178" t="s">
        <v>132</v>
      </c>
      <c r="C38" s="93">
        <f t="shared" si="3"/>
        <v>3.35318515699334</v>
      </c>
      <c r="D38" s="85">
        <v>0</v>
      </c>
      <c r="E38" s="85">
        <v>0</v>
      </c>
      <c r="F38" s="85">
        <v>3.35318515699334</v>
      </c>
      <c r="G38" s="85">
        <v>0</v>
      </c>
      <c r="H38" s="93">
        <f t="shared" si="4"/>
        <v>0.59141348000000005</v>
      </c>
      <c r="I38" s="84">
        <v>0</v>
      </c>
      <c r="J38" s="84">
        <v>0</v>
      </c>
      <c r="K38" s="93">
        <f>'10 Квартал финансирование'!L37</f>
        <v>0.59141348000000005</v>
      </c>
      <c r="L38" s="84">
        <v>0</v>
      </c>
      <c r="M38" s="84">
        <f t="shared" si="20"/>
        <v>0</v>
      </c>
      <c r="N38" s="84">
        <v>0</v>
      </c>
      <c r="O38" s="84">
        <v>0</v>
      </c>
      <c r="P38" s="84">
        <v>0</v>
      </c>
      <c r="Q38" s="84">
        <v>0</v>
      </c>
      <c r="R38" s="93">
        <f t="shared" si="9"/>
        <v>0.59141348000000005</v>
      </c>
      <c r="S38" s="84">
        <v>0</v>
      </c>
      <c r="T38" s="84">
        <v>0</v>
      </c>
      <c r="U38" s="93">
        <f>'10 Квартал финансирование'!R37</f>
        <v>0.59141348000000005</v>
      </c>
      <c r="V38" s="93">
        <v>0</v>
      </c>
      <c r="W38" s="85">
        <v>3.41</v>
      </c>
      <c r="X38" s="85">
        <v>0</v>
      </c>
      <c r="Y38" s="262">
        <f t="shared" si="28"/>
        <v>2.8185865200000002</v>
      </c>
    </row>
    <row r="39" spans="1:25" ht="47.25">
      <c r="A39" s="126" t="s">
        <v>259</v>
      </c>
      <c r="B39" s="178" t="s">
        <v>135</v>
      </c>
      <c r="C39" s="93">
        <f t="shared" si="3"/>
        <v>4.8027067554709797</v>
      </c>
      <c r="D39" s="84">
        <v>0</v>
      </c>
      <c r="E39" s="84">
        <v>0</v>
      </c>
      <c r="F39" s="84">
        <v>4.8027067554709797</v>
      </c>
      <c r="G39" s="84">
        <v>0</v>
      </c>
      <c r="H39" s="93">
        <f t="shared" si="4"/>
        <v>0</v>
      </c>
      <c r="I39" s="84">
        <v>0</v>
      </c>
      <c r="J39" s="84">
        <v>0</v>
      </c>
      <c r="K39" s="93">
        <f>'10 Квартал финансирование'!L38</f>
        <v>0</v>
      </c>
      <c r="L39" s="84">
        <v>0</v>
      </c>
      <c r="M39" s="84">
        <f t="shared" si="20"/>
        <v>0</v>
      </c>
      <c r="N39" s="84">
        <v>0</v>
      </c>
      <c r="O39" s="84">
        <v>0</v>
      </c>
      <c r="P39" s="84">
        <v>0</v>
      </c>
      <c r="Q39" s="84">
        <v>0</v>
      </c>
      <c r="R39" s="93">
        <f t="shared" si="9"/>
        <v>0</v>
      </c>
      <c r="S39" s="84">
        <v>0</v>
      </c>
      <c r="T39" s="84">
        <v>0</v>
      </c>
      <c r="U39" s="93">
        <f>'10 Квартал финансирование'!R38</f>
        <v>0</v>
      </c>
      <c r="V39" s="93">
        <v>0</v>
      </c>
      <c r="W39" s="85">
        <v>4.88</v>
      </c>
      <c r="X39" s="85">
        <v>0</v>
      </c>
      <c r="Y39" s="262">
        <f t="shared" si="28"/>
        <v>4.88</v>
      </c>
    </row>
    <row r="40" spans="1:25" ht="47.25">
      <c r="A40" s="126" t="s">
        <v>260</v>
      </c>
      <c r="B40" s="178" t="s">
        <v>138</v>
      </c>
      <c r="C40" s="93">
        <f t="shared" si="3"/>
        <v>3.0483501427212181</v>
      </c>
      <c r="D40" s="85">
        <v>0</v>
      </c>
      <c r="E40" s="85">
        <v>0</v>
      </c>
      <c r="F40" s="85">
        <v>3.0483501427212181</v>
      </c>
      <c r="G40" s="85">
        <v>0</v>
      </c>
      <c r="H40" s="93">
        <f t="shared" si="4"/>
        <v>0</v>
      </c>
      <c r="I40" s="84">
        <v>0</v>
      </c>
      <c r="J40" s="84">
        <v>0</v>
      </c>
      <c r="K40" s="93">
        <f>'10 Квартал финансирование'!L39</f>
        <v>0</v>
      </c>
      <c r="L40" s="84">
        <v>0</v>
      </c>
      <c r="M40" s="84">
        <f t="shared" si="20"/>
        <v>0</v>
      </c>
      <c r="N40" s="84">
        <v>0</v>
      </c>
      <c r="O40" s="84">
        <v>0</v>
      </c>
      <c r="P40" s="84">
        <v>0</v>
      </c>
      <c r="Q40" s="84">
        <v>0</v>
      </c>
      <c r="R40" s="93">
        <f t="shared" si="9"/>
        <v>0</v>
      </c>
      <c r="S40" s="84">
        <v>0</v>
      </c>
      <c r="T40" s="84">
        <v>0</v>
      </c>
      <c r="U40" s="93">
        <f>'10 Квартал финансирование'!R39</f>
        <v>0</v>
      </c>
      <c r="V40" s="93">
        <v>0</v>
      </c>
      <c r="W40" s="85">
        <v>3.1</v>
      </c>
      <c r="X40" s="85">
        <v>0</v>
      </c>
      <c r="Y40" s="262">
        <f t="shared" si="28"/>
        <v>3.1</v>
      </c>
    </row>
    <row r="41" spans="1:25" ht="47.25">
      <c r="A41" s="126" t="s">
        <v>261</v>
      </c>
      <c r="B41" s="178" t="s">
        <v>141</v>
      </c>
      <c r="C41" s="93">
        <f t="shared" si="3"/>
        <v>4.8773602283539486</v>
      </c>
      <c r="D41" s="85">
        <v>0</v>
      </c>
      <c r="E41" s="85">
        <v>0</v>
      </c>
      <c r="F41" s="85">
        <v>4.8773602283539486</v>
      </c>
      <c r="G41" s="85">
        <v>0</v>
      </c>
      <c r="H41" s="93">
        <f t="shared" si="4"/>
        <v>4.4580009</v>
      </c>
      <c r="I41" s="84">
        <v>0</v>
      </c>
      <c r="J41" s="84">
        <v>0</v>
      </c>
      <c r="K41" s="93">
        <f>'10 Квартал финансирование'!L40</f>
        <v>4.4580009</v>
      </c>
      <c r="L41" s="84">
        <v>0</v>
      </c>
      <c r="M41" s="84">
        <f t="shared" si="20"/>
        <v>0</v>
      </c>
      <c r="N41" s="84">
        <v>0</v>
      </c>
      <c r="O41" s="84">
        <v>0</v>
      </c>
      <c r="P41" s="84">
        <v>0</v>
      </c>
      <c r="Q41" s="84">
        <v>0</v>
      </c>
      <c r="R41" s="93">
        <f t="shared" si="9"/>
        <v>4.4580009</v>
      </c>
      <c r="S41" s="84">
        <v>0</v>
      </c>
      <c r="T41" s="84">
        <v>0</v>
      </c>
      <c r="U41" s="93">
        <f>'10 Квартал финансирование'!R40</f>
        <v>4.4580009</v>
      </c>
      <c r="V41" s="93">
        <v>0</v>
      </c>
      <c r="W41" s="85">
        <v>4.96</v>
      </c>
      <c r="X41" s="85">
        <v>0</v>
      </c>
      <c r="Y41" s="262">
        <f t="shared" si="28"/>
        <v>0.50199909999999992</v>
      </c>
    </row>
    <row r="42" spans="1:25" ht="47.25">
      <c r="A42" s="126" t="s">
        <v>262</v>
      </c>
      <c r="B42" s="178" t="s">
        <v>144</v>
      </c>
      <c r="C42" s="93">
        <f t="shared" si="3"/>
        <v>9.6887765556612759</v>
      </c>
      <c r="D42" s="85">
        <v>0</v>
      </c>
      <c r="E42" s="85">
        <v>0</v>
      </c>
      <c r="F42" s="85">
        <v>9.6887765556612759</v>
      </c>
      <c r="G42" s="85">
        <v>0</v>
      </c>
      <c r="H42" s="93">
        <f t="shared" si="4"/>
        <v>4.2350591299999998</v>
      </c>
      <c r="I42" s="84">
        <v>0</v>
      </c>
      <c r="J42" s="84">
        <v>0</v>
      </c>
      <c r="K42" s="93">
        <f>'10 Квартал финансирование'!L41</f>
        <v>4.2350591299999998</v>
      </c>
      <c r="L42" s="84">
        <v>0</v>
      </c>
      <c r="M42" s="84">
        <f t="shared" si="20"/>
        <v>0</v>
      </c>
      <c r="N42" s="84">
        <v>0</v>
      </c>
      <c r="O42" s="84">
        <v>0</v>
      </c>
      <c r="P42" s="84">
        <v>0</v>
      </c>
      <c r="Q42" s="84">
        <v>0</v>
      </c>
      <c r="R42" s="93">
        <f t="shared" si="9"/>
        <v>4.2350591299999998</v>
      </c>
      <c r="S42" s="84">
        <v>0</v>
      </c>
      <c r="T42" s="84">
        <v>0</v>
      </c>
      <c r="U42" s="93">
        <f>'10 Квартал финансирование'!R41</f>
        <v>4.2350591299999998</v>
      </c>
      <c r="V42" s="93">
        <v>0</v>
      </c>
      <c r="W42" s="85">
        <v>9.85</v>
      </c>
      <c r="X42" s="85">
        <v>0</v>
      </c>
      <c r="Y42" s="262">
        <f t="shared" si="28"/>
        <v>5.6149408699999999</v>
      </c>
    </row>
    <row r="43" spans="1:25" ht="63">
      <c r="A43" s="126" t="s">
        <v>263</v>
      </c>
      <c r="B43" s="178" t="s">
        <v>147</v>
      </c>
      <c r="C43" s="93">
        <f t="shared" si="3"/>
        <v>4.0225779638439585</v>
      </c>
      <c r="D43" s="85">
        <v>0</v>
      </c>
      <c r="E43" s="85">
        <v>0</v>
      </c>
      <c r="F43" s="85">
        <v>4.0225779638439585</v>
      </c>
      <c r="G43" s="85">
        <v>0</v>
      </c>
      <c r="H43" s="93">
        <f t="shared" si="4"/>
        <v>0</v>
      </c>
      <c r="I43" s="84">
        <v>0</v>
      </c>
      <c r="J43" s="84">
        <v>0</v>
      </c>
      <c r="K43" s="93">
        <f>'10 Квартал финансирование'!L42</f>
        <v>0</v>
      </c>
      <c r="L43" s="84">
        <v>0</v>
      </c>
      <c r="M43" s="84">
        <f t="shared" si="20"/>
        <v>0</v>
      </c>
      <c r="N43" s="84">
        <v>0</v>
      </c>
      <c r="O43" s="84">
        <v>0</v>
      </c>
      <c r="P43" s="84">
        <v>0</v>
      </c>
      <c r="Q43" s="84">
        <v>0</v>
      </c>
      <c r="R43" s="93">
        <f t="shared" si="9"/>
        <v>0</v>
      </c>
      <c r="S43" s="84">
        <v>0</v>
      </c>
      <c r="T43" s="84">
        <v>0</v>
      </c>
      <c r="U43" s="93">
        <f>'10 Квартал финансирование'!R42</f>
        <v>0</v>
      </c>
      <c r="V43" s="93">
        <v>0</v>
      </c>
      <c r="W43" s="85">
        <v>4.09</v>
      </c>
      <c r="X43" s="85">
        <v>0</v>
      </c>
      <c r="Y43" s="262">
        <f t="shared" si="28"/>
        <v>4.09</v>
      </c>
    </row>
    <row r="44" spans="1:25" ht="63">
      <c r="A44" s="126" t="s">
        <v>264</v>
      </c>
      <c r="B44" s="178" t="s">
        <v>150</v>
      </c>
      <c r="C44" s="93">
        <f t="shared" si="3"/>
        <v>3.6953469077069463</v>
      </c>
      <c r="D44" s="84">
        <v>0</v>
      </c>
      <c r="E44" s="84">
        <v>0</v>
      </c>
      <c r="F44" s="84">
        <v>3.6953469077069463</v>
      </c>
      <c r="G44" s="84">
        <v>0</v>
      </c>
      <c r="H44" s="93">
        <f t="shared" si="4"/>
        <v>0</v>
      </c>
      <c r="I44" s="84">
        <v>0</v>
      </c>
      <c r="J44" s="84">
        <v>0</v>
      </c>
      <c r="K44" s="93">
        <f>'10 Квартал финансирование'!L43</f>
        <v>0</v>
      </c>
      <c r="L44" s="84">
        <v>0</v>
      </c>
      <c r="M44" s="84">
        <f t="shared" si="20"/>
        <v>0</v>
      </c>
      <c r="N44" s="84">
        <v>0</v>
      </c>
      <c r="O44" s="84">
        <v>0</v>
      </c>
      <c r="P44" s="84">
        <v>0</v>
      </c>
      <c r="Q44" s="84">
        <v>0</v>
      </c>
      <c r="R44" s="93">
        <f t="shared" si="9"/>
        <v>0</v>
      </c>
      <c r="S44" s="84">
        <v>0</v>
      </c>
      <c r="T44" s="84">
        <v>0</v>
      </c>
      <c r="U44" s="93">
        <f>'10 Квартал финансирование'!R43</f>
        <v>0</v>
      </c>
      <c r="V44" s="93">
        <v>0</v>
      </c>
      <c r="W44" s="85">
        <v>3.76</v>
      </c>
      <c r="X44" s="85">
        <v>0</v>
      </c>
      <c r="Y44" s="262">
        <f t="shared" si="28"/>
        <v>3.76</v>
      </c>
    </row>
    <row r="45" spans="1:25" ht="63">
      <c r="A45" s="126" t="s">
        <v>265</v>
      </c>
      <c r="B45" s="178" t="s">
        <v>228</v>
      </c>
      <c r="C45" s="93">
        <f t="shared" si="3"/>
        <v>5.8254593339676504</v>
      </c>
      <c r="D45" s="85">
        <v>0</v>
      </c>
      <c r="E45" s="85">
        <v>0</v>
      </c>
      <c r="F45" s="85">
        <v>5.8254593339676504</v>
      </c>
      <c r="G45" s="85">
        <v>0</v>
      </c>
      <c r="H45" s="93">
        <f t="shared" si="4"/>
        <v>0</v>
      </c>
      <c r="I45" s="84">
        <v>0</v>
      </c>
      <c r="J45" s="84">
        <v>0</v>
      </c>
      <c r="K45" s="93">
        <f>'10 Квартал финансирование'!L44</f>
        <v>0</v>
      </c>
      <c r="L45" s="84">
        <v>0</v>
      </c>
      <c r="M45" s="84">
        <f t="shared" si="20"/>
        <v>0</v>
      </c>
      <c r="N45" s="84">
        <v>0</v>
      </c>
      <c r="O45" s="84">
        <v>0</v>
      </c>
      <c r="P45" s="84">
        <v>0</v>
      </c>
      <c r="Q45" s="84">
        <v>0</v>
      </c>
      <c r="R45" s="93">
        <f t="shared" si="9"/>
        <v>0</v>
      </c>
      <c r="S45" s="84">
        <v>0</v>
      </c>
      <c r="T45" s="84">
        <v>0</v>
      </c>
      <c r="U45" s="93">
        <f>'10 Квартал финансирование'!R44</f>
        <v>0</v>
      </c>
      <c r="V45" s="93">
        <v>0</v>
      </c>
      <c r="W45" s="85">
        <v>5.92</v>
      </c>
      <c r="X45" s="85">
        <v>0</v>
      </c>
      <c r="Y45" s="262">
        <f t="shared" si="28"/>
        <v>5.92</v>
      </c>
    </row>
    <row r="46" spans="1:25" ht="63">
      <c r="A46" s="126" t="s">
        <v>266</v>
      </c>
      <c r="B46" s="178" t="s">
        <v>229</v>
      </c>
      <c r="C46" s="93">
        <f t="shared" si="3"/>
        <v>4.8076836536631777</v>
      </c>
      <c r="D46" s="85">
        <v>0</v>
      </c>
      <c r="E46" s="85">
        <v>0</v>
      </c>
      <c r="F46" s="85">
        <v>4.8076836536631777</v>
      </c>
      <c r="G46" s="85">
        <v>0</v>
      </c>
      <c r="H46" s="93">
        <f t="shared" si="4"/>
        <v>4.1917771899999998</v>
      </c>
      <c r="I46" s="84">
        <v>0</v>
      </c>
      <c r="J46" s="84">
        <v>0</v>
      </c>
      <c r="K46" s="93">
        <f>'10 Квартал финансирование'!L45</f>
        <v>4.1917771899999998</v>
      </c>
      <c r="L46" s="84">
        <v>0</v>
      </c>
      <c r="M46" s="84">
        <f t="shared" si="20"/>
        <v>0</v>
      </c>
      <c r="N46" s="84">
        <v>0</v>
      </c>
      <c r="O46" s="84">
        <v>0</v>
      </c>
      <c r="P46" s="84">
        <v>0</v>
      </c>
      <c r="Q46" s="84">
        <v>0</v>
      </c>
      <c r="R46" s="93">
        <f t="shared" si="9"/>
        <v>4.1917771899999998</v>
      </c>
      <c r="S46" s="84">
        <v>0</v>
      </c>
      <c r="T46" s="84">
        <v>0</v>
      </c>
      <c r="U46" s="93">
        <f>'10 Квартал финансирование'!R45</f>
        <v>4.1917771899999998</v>
      </c>
      <c r="V46" s="93">
        <v>0</v>
      </c>
      <c r="W46" s="85">
        <v>4.8899999999999997</v>
      </c>
      <c r="X46" s="85">
        <v>0</v>
      </c>
      <c r="Y46" s="262">
        <f t="shared" si="28"/>
        <v>0.69822280999999986</v>
      </c>
    </row>
    <row r="47" spans="1:25" ht="47.25">
      <c r="A47" s="126" t="s">
        <v>267</v>
      </c>
      <c r="B47" s="178" t="s">
        <v>230</v>
      </c>
      <c r="C47" s="93">
        <f t="shared" si="3"/>
        <v>4.1930367269267368</v>
      </c>
      <c r="D47" s="84">
        <v>0</v>
      </c>
      <c r="E47" s="84">
        <v>0</v>
      </c>
      <c r="F47" s="84">
        <v>4.1930367269267368</v>
      </c>
      <c r="G47" s="84">
        <v>0</v>
      </c>
      <c r="H47" s="93">
        <f t="shared" si="4"/>
        <v>0</v>
      </c>
      <c r="I47" s="84">
        <v>0</v>
      </c>
      <c r="J47" s="84">
        <v>0</v>
      </c>
      <c r="K47" s="93">
        <f>'10 Квартал финансирование'!L46</f>
        <v>0</v>
      </c>
      <c r="L47" s="84">
        <v>0</v>
      </c>
      <c r="M47" s="84">
        <f t="shared" si="20"/>
        <v>0</v>
      </c>
      <c r="N47" s="84">
        <v>0</v>
      </c>
      <c r="O47" s="84">
        <v>0</v>
      </c>
      <c r="P47" s="84">
        <v>0</v>
      </c>
      <c r="Q47" s="84">
        <v>0</v>
      </c>
      <c r="R47" s="93">
        <f t="shared" si="9"/>
        <v>0</v>
      </c>
      <c r="S47" s="84">
        <v>0</v>
      </c>
      <c r="T47" s="84">
        <v>0</v>
      </c>
      <c r="U47" s="93">
        <f>'10 Квартал финансирование'!R46</f>
        <v>0</v>
      </c>
      <c r="V47" s="93">
        <v>0</v>
      </c>
      <c r="W47" s="85">
        <v>4.26</v>
      </c>
      <c r="X47" s="85">
        <v>0</v>
      </c>
      <c r="Y47" s="262">
        <f t="shared" si="28"/>
        <v>4.26</v>
      </c>
    </row>
    <row r="48" spans="1:25" ht="78.75">
      <c r="A48" s="126" t="s">
        <v>268</v>
      </c>
      <c r="B48" s="178" t="s">
        <v>231</v>
      </c>
      <c r="C48" s="93">
        <f t="shared" si="3"/>
        <v>3.2349720000000004</v>
      </c>
      <c r="D48" s="84">
        <v>0</v>
      </c>
      <c r="E48" s="84">
        <v>0</v>
      </c>
      <c r="F48" s="84">
        <v>3.2349720000000004</v>
      </c>
      <c r="G48" s="84">
        <v>0</v>
      </c>
      <c r="H48" s="93">
        <f t="shared" si="4"/>
        <v>0</v>
      </c>
      <c r="I48" s="84">
        <v>0</v>
      </c>
      <c r="J48" s="84">
        <v>0</v>
      </c>
      <c r="K48" s="93">
        <f>'10 Квартал финансирование'!L47</f>
        <v>0</v>
      </c>
      <c r="L48" s="84">
        <v>0</v>
      </c>
      <c r="M48" s="84">
        <f t="shared" si="20"/>
        <v>0</v>
      </c>
      <c r="N48" s="84">
        <v>0</v>
      </c>
      <c r="O48" s="84">
        <v>0</v>
      </c>
      <c r="P48" s="84">
        <v>0</v>
      </c>
      <c r="Q48" s="84">
        <v>0</v>
      </c>
      <c r="R48" s="93">
        <f t="shared" si="9"/>
        <v>0</v>
      </c>
      <c r="S48" s="84">
        <v>0</v>
      </c>
      <c r="T48" s="84">
        <v>0</v>
      </c>
      <c r="U48" s="93">
        <f>'10 Квартал финансирование'!R47</f>
        <v>0</v>
      </c>
      <c r="V48" s="93">
        <v>0</v>
      </c>
      <c r="W48" s="85">
        <v>3.29</v>
      </c>
      <c r="X48" s="85">
        <v>0</v>
      </c>
      <c r="Y48" s="262">
        <f>W48-H48</f>
        <v>3.29</v>
      </c>
    </row>
    <row r="49" spans="1:24" ht="63">
      <c r="A49" s="123" t="s">
        <v>164</v>
      </c>
      <c r="B49" s="124" t="s">
        <v>269</v>
      </c>
      <c r="C49" s="93" t="s">
        <v>226</v>
      </c>
      <c r="D49" s="93" t="s">
        <v>226</v>
      </c>
      <c r="E49" s="93" t="s">
        <v>226</v>
      </c>
      <c r="F49" s="93" t="s">
        <v>226</v>
      </c>
      <c r="G49" s="93" t="s">
        <v>226</v>
      </c>
      <c r="H49" s="93" t="s">
        <v>226</v>
      </c>
      <c r="I49" s="93" t="s">
        <v>226</v>
      </c>
      <c r="J49" s="93" t="s">
        <v>226</v>
      </c>
      <c r="K49" s="93" t="s">
        <v>226</v>
      </c>
      <c r="L49" s="93" t="s">
        <v>226</v>
      </c>
      <c r="M49" s="93" t="s">
        <v>226</v>
      </c>
      <c r="N49" s="84" t="s">
        <v>226</v>
      </c>
      <c r="O49" s="84" t="s">
        <v>226</v>
      </c>
      <c r="P49" s="84" t="s">
        <v>226</v>
      </c>
      <c r="Q49" s="84" t="s">
        <v>226</v>
      </c>
      <c r="R49" s="84" t="s">
        <v>226</v>
      </c>
      <c r="S49" s="84" t="s">
        <v>226</v>
      </c>
      <c r="T49" s="84" t="s">
        <v>226</v>
      </c>
      <c r="U49" s="93" t="str">
        <f>'10 Квартал финансирование'!R48</f>
        <v>нд</v>
      </c>
      <c r="V49" s="84" t="s">
        <v>226</v>
      </c>
      <c r="W49" s="85"/>
      <c r="X49" s="85"/>
    </row>
    <row r="50" spans="1:24" ht="47.25">
      <c r="A50" s="123" t="s">
        <v>166</v>
      </c>
      <c r="B50" s="124" t="s">
        <v>270</v>
      </c>
      <c r="C50" s="93" t="s">
        <v>226</v>
      </c>
      <c r="D50" s="93" t="s">
        <v>226</v>
      </c>
      <c r="E50" s="93" t="s">
        <v>226</v>
      </c>
      <c r="F50" s="93" t="s">
        <v>226</v>
      </c>
      <c r="G50" s="93" t="s">
        <v>226</v>
      </c>
      <c r="H50" s="93" t="s">
        <v>226</v>
      </c>
      <c r="I50" s="93" t="s">
        <v>226</v>
      </c>
      <c r="J50" s="93" t="s">
        <v>226</v>
      </c>
      <c r="K50" s="93" t="s">
        <v>226</v>
      </c>
      <c r="L50" s="93" t="s">
        <v>226</v>
      </c>
      <c r="M50" s="93" t="s">
        <v>226</v>
      </c>
      <c r="N50" s="84" t="s">
        <v>226</v>
      </c>
      <c r="O50" s="84" t="s">
        <v>226</v>
      </c>
      <c r="P50" s="84" t="s">
        <v>226</v>
      </c>
      <c r="Q50" s="84" t="s">
        <v>226</v>
      </c>
      <c r="R50" s="84" t="s">
        <v>226</v>
      </c>
      <c r="S50" s="84" t="s">
        <v>226</v>
      </c>
      <c r="T50" s="84" t="s">
        <v>226</v>
      </c>
      <c r="U50" s="93" t="str">
        <f>'10 Квартал финансирование'!R49</f>
        <v>нд</v>
      </c>
      <c r="V50" s="84" t="s">
        <v>226</v>
      </c>
    </row>
    <row r="51" spans="1:24" ht="47.25">
      <c r="A51" s="123" t="s">
        <v>168</v>
      </c>
      <c r="B51" s="124" t="s">
        <v>271</v>
      </c>
      <c r="C51" s="93" t="s">
        <v>226</v>
      </c>
      <c r="D51" s="93" t="s">
        <v>226</v>
      </c>
      <c r="E51" s="93" t="s">
        <v>226</v>
      </c>
      <c r="F51" s="93" t="s">
        <v>226</v>
      </c>
      <c r="G51" s="93" t="s">
        <v>226</v>
      </c>
      <c r="H51" s="93" t="s">
        <v>226</v>
      </c>
      <c r="I51" s="93" t="s">
        <v>226</v>
      </c>
      <c r="J51" s="93" t="s">
        <v>226</v>
      </c>
      <c r="K51" s="93" t="s">
        <v>226</v>
      </c>
      <c r="L51" s="93" t="s">
        <v>226</v>
      </c>
      <c r="M51" s="93" t="s">
        <v>226</v>
      </c>
      <c r="N51" s="84" t="s">
        <v>226</v>
      </c>
      <c r="O51" s="84" t="s">
        <v>226</v>
      </c>
      <c r="P51" s="84" t="s">
        <v>226</v>
      </c>
      <c r="Q51" s="84" t="s">
        <v>226</v>
      </c>
      <c r="R51" s="84" t="s">
        <v>226</v>
      </c>
      <c r="S51" s="84" t="s">
        <v>226</v>
      </c>
      <c r="T51" s="84" t="s">
        <v>226</v>
      </c>
      <c r="U51" s="93" t="str">
        <f>'10 Квартал финансирование'!R50</f>
        <v>нд</v>
      </c>
      <c r="V51" s="84" t="s">
        <v>226</v>
      </c>
    </row>
    <row r="52" spans="1:24" ht="31.5">
      <c r="A52" s="123" t="s">
        <v>170</v>
      </c>
      <c r="B52" s="124" t="s">
        <v>272</v>
      </c>
      <c r="C52" s="93" t="s">
        <v>226</v>
      </c>
      <c r="D52" s="93" t="s">
        <v>226</v>
      </c>
      <c r="E52" s="93" t="s">
        <v>226</v>
      </c>
      <c r="F52" s="93" t="s">
        <v>226</v>
      </c>
      <c r="G52" s="93" t="s">
        <v>226</v>
      </c>
      <c r="H52" s="93" t="s">
        <v>226</v>
      </c>
      <c r="I52" s="93" t="s">
        <v>226</v>
      </c>
      <c r="J52" s="93" t="s">
        <v>226</v>
      </c>
      <c r="K52" s="93" t="s">
        <v>226</v>
      </c>
      <c r="L52" s="93" t="s">
        <v>226</v>
      </c>
      <c r="M52" s="93" t="s">
        <v>226</v>
      </c>
      <c r="N52" s="84" t="s">
        <v>226</v>
      </c>
      <c r="O52" s="84" t="s">
        <v>226</v>
      </c>
      <c r="P52" s="84" t="s">
        <v>226</v>
      </c>
      <c r="Q52" s="84" t="s">
        <v>226</v>
      </c>
      <c r="R52" s="84" t="s">
        <v>226</v>
      </c>
      <c r="S52" s="84" t="s">
        <v>226</v>
      </c>
      <c r="T52" s="84" t="s">
        <v>226</v>
      </c>
      <c r="U52" s="93" t="str">
        <f>'10 Квартал финансирование'!R51</f>
        <v>нд</v>
      </c>
      <c r="V52" s="84" t="s">
        <v>226</v>
      </c>
    </row>
    <row r="53" spans="1:24" ht="47.25">
      <c r="A53" s="123" t="s">
        <v>223</v>
      </c>
      <c r="B53" s="124" t="s">
        <v>273</v>
      </c>
      <c r="C53" s="93" t="s">
        <v>226</v>
      </c>
      <c r="D53" s="93" t="s">
        <v>226</v>
      </c>
      <c r="E53" s="93" t="s">
        <v>226</v>
      </c>
      <c r="F53" s="93" t="s">
        <v>226</v>
      </c>
      <c r="G53" s="93" t="s">
        <v>226</v>
      </c>
      <c r="H53" s="93" t="s">
        <v>226</v>
      </c>
      <c r="I53" s="93" t="s">
        <v>226</v>
      </c>
      <c r="J53" s="93" t="s">
        <v>226</v>
      </c>
      <c r="K53" s="93" t="s">
        <v>226</v>
      </c>
      <c r="L53" s="93" t="s">
        <v>226</v>
      </c>
      <c r="M53" s="93" t="s">
        <v>226</v>
      </c>
      <c r="N53" s="84" t="s">
        <v>226</v>
      </c>
      <c r="O53" s="84" t="s">
        <v>226</v>
      </c>
      <c r="P53" s="84" t="s">
        <v>226</v>
      </c>
      <c r="Q53" s="84" t="s">
        <v>226</v>
      </c>
      <c r="R53" s="84" t="s">
        <v>226</v>
      </c>
      <c r="S53" s="84" t="s">
        <v>226</v>
      </c>
      <c r="T53" s="84" t="s">
        <v>226</v>
      </c>
      <c r="U53" s="93" t="str">
        <f>'10 Квартал финансирование'!R52</f>
        <v>нд</v>
      </c>
      <c r="V53" s="84" t="s">
        <v>226</v>
      </c>
    </row>
    <row r="54" spans="1:24" ht="78.75">
      <c r="A54" s="123" t="s">
        <v>224</v>
      </c>
      <c r="B54" s="124" t="s">
        <v>274</v>
      </c>
      <c r="C54" s="93" t="s">
        <v>226</v>
      </c>
      <c r="D54" s="93" t="s">
        <v>226</v>
      </c>
      <c r="E54" s="93" t="s">
        <v>226</v>
      </c>
      <c r="F54" s="93" t="s">
        <v>226</v>
      </c>
      <c r="G54" s="93" t="s">
        <v>226</v>
      </c>
      <c r="H54" s="93" t="s">
        <v>226</v>
      </c>
      <c r="I54" s="93" t="s">
        <v>226</v>
      </c>
      <c r="J54" s="93" t="s">
        <v>226</v>
      </c>
      <c r="K54" s="93" t="s">
        <v>226</v>
      </c>
      <c r="L54" s="93" t="s">
        <v>226</v>
      </c>
      <c r="M54" s="93" t="s">
        <v>226</v>
      </c>
      <c r="N54" s="84" t="s">
        <v>226</v>
      </c>
      <c r="O54" s="84" t="s">
        <v>226</v>
      </c>
      <c r="P54" s="84" t="s">
        <v>226</v>
      </c>
      <c r="Q54" s="84" t="s">
        <v>226</v>
      </c>
      <c r="R54" s="84" t="s">
        <v>226</v>
      </c>
      <c r="S54" s="84" t="s">
        <v>226</v>
      </c>
      <c r="T54" s="84" t="s">
        <v>226</v>
      </c>
      <c r="U54" s="93" t="str">
        <f>'10 Квартал финансирование'!R53</f>
        <v>нд</v>
      </c>
      <c r="V54" s="84" t="s">
        <v>226</v>
      </c>
    </row>
    <row r="55" spans="1:24" ht="31.5">
      <c r="A55" s="123" t="s">
        <v>225</v>
      </c>
      <c r="B55" s="124" t="s">
        <v>275</v>
      </c>
      <c r="C55" s="93" t="s">
        <v>226</v>
      </c>
      <c r="D55" s="93" t="s">
        <v>226</v>
      </c>
      <c r="E55" s="93" t="s">
        <v>226</v>
      </c>
      <c r="F55" s="93" t="s">
        <v>226</v>
      </c>
      <c r="G55" s="93" t="s">
        <v>226</v>
      </c>
      <c r="H55" s="93" t="s">
        <v>226</v>
      </c>
      <c r="I55" s="93" t="s">
        <v>226</v>
      </c>
      <c r="J55" s="93" t="s">
        <v>226</v>
      </c>
      <c r="K55" s="93" t="s">
        <v>226</v>
      </c>
      <c r="L55" s="93" t="s">
        <v>226</v>
      </c>
      <c r="M55" s="93" t="s">
        <v>226</v>
      </c>
      <c r="N55" s="84" t="s">
        <v>226</v>
      </c>
      <c r="O55" s="84" t="s">
        <v>226</v>
      </c>
      <c r="P55" s="84" t="s">
        <v>226</v>
      </c>
      <c r="Q55" s="84" t="s">
        <v>226</v>
      </c>
      <c r="R55" s="84" t="s">
        <v>226</v>
      </c>
      <c r="S55" s="84" t="s">
        <v>226</v>
      </c>
      <c r="T55" s="84" t="s">
        <v>226</v>
      </c>
      <c r="U55" s="93" t="str">
        <f>'10 Квартал финансирование'!R54</f>
        <v>нд</v>
      </c>
      <c r="V55" s="84" t="s">
        <v>226</v>
      </c>
    </row>
    <row r="56" spans="1:24" ht="47.25">
      <c r="A56" s="46" t="s">
        <v>168</v>
      </c>
      <c r="B56" s="47" t="s">
        <v>169</v>
      </c>
      <c r="C56" s="93" t="s">
        <v>226</v>
      </c>
      <c r="D56" s="93" t="s">
        <v>226</v>
      </c>
      <c r="E56" s="93" t="s">
        <v>226</v>
      </c>
      <c r="F56" s="93" t="s">
        <v>226</v>
      </c>
      <c r="G56" s="93" t="s">
        <v>226</v>
      </c>
      <c r="H56" s="93" t="s">
        <v>226</v>
      </c>
      <c r="I56" s="93" t="s">
        <v>226</v>
      </c>
      <c r="J56" s="93" t="s">
        <v>226</v>
      </c>
      <c r="K56" s="93" t="s">
        <v>226</v>
      </c>
      <c r="L56" s="93" t="s">
        <v>226</v>
      </c>
      <c r="M56" s="93" t="s">
        <v>226</v>
      </c>
      <c r="N56" s="84" t="s">
        <v>226</v>
      </c>
      <c r="O56" s="84" t="s">
        <v>226</v>
      </c>
      <c r="P56" s="84" t="s">
        <v>226</v>
      </c>
      <c r="Q56" s="84" t="s">
        <v>226</v>
      </c>
      <c r="R56" s="84" t="s">
        <v>226</v>
      </c>
      <c r="S56" s="84" t="s">
        <v>226</v>
      </c>
      <c r="T56" s="84" t="s">
        <v>226</v>
      </c>
      <c r="U56" s="93" t="str">
        <f>'10 Квартал финансирование'!R55</f>
        <v>нд</v>
      </c>
      <c r="V56" s="84" t="s">
        <v>226</v>
      </c>
    </row>
    <row r="57" spans="1:24">
      <c r="A57" s="46" t="s">
        <v>170</v>
      </c>
      <c r="B57" s="47" t="s">
        <v>171</v>
      </c>
      <c r="C57" s="93" t="s">
        <v>226</v>
      </c>
      <c r="D57" s="93" t="s">
        <v>226</v>
      </c>
      <c r="E57" s="93" t="s">
        <v>226</v>
      </c>
      <c r="F57" s="93" t="s">
        <v>226</v>
      </c>
      <c r="G57" s="93" t="s">
        <v>226</v>
      </c>
      <c r="H57" s="93" t="s">
        <v>226</v>
      </c>
      <c r="I57" s="93" t="s">
        <v>226</v>
      </c>
      <c r="J57" s="93" t="s">
        <v>226</v>
      </c>
      <c r="K57" s="93" t="s">
        <v>226</v>
      </c>
      <c r="L57" s="93" t="s">
        <v>226</v>
      </c>
      <c r="M57" s="93" t="s">
        <v>226</v>
      </c>
      <c r="N57" s="84" t="s">
        <v>226</v>
      </c>
      <c r="O57" s="84" t="s">
        <v>226</v>
      </c>
      <c r="P57" s="84" t="s">
        <v>226</v>
      </c>
      <c r="Q57" s="84" t="s">
        <v>226</v>
      </c>
      <c r="R57" s="84" t="s">
        <v>226</v>
      </c>
      <c r="S57" s="84" t="s">
        <v>226</v>
      </c>
      <c r="T57" s="84" t="s">
        <v>226</v>
      </c>
      <c r="U57" s="93">
        <f>'10 Квартал финансирование'!R56</f>
        <v>0</v>
      </c>
      <c r="V57" s="84" t="s">
        <v>226</v>
      </c>
    </row>
  </sheetData>
  <mergeCells count="14">
    <mergeCell ref="C16:G16"/>
    <mergeCell ref="H16:L16"/>
    <mergeCell ref="M16:Q16"/>
    <mergeCell ref="R16:V16"/>
    <mergeCell ref="A14:A17"/>
    <mergeCell ref="B14:B17"/>
    <mergeCell ref="C14:V14"/>
    <mergeCell ref="C15:L15"/>
    <mergeCell ref="M15:V15"/>
    <mergeCell ref="A5:V5"/>
    <mergeCell ref="A7:V7"/>
    <mergeCell ref="A8:V8"/>
    <mergeCell ref="A10:V10"/>
    <mergeCell ref="A12:V12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M58"/>
  <sheetViews>
    <sheetView view="pageBreakPreview" topLeftCell="A13" zoomScale="55" zoomScaleSheetLayoutView="55" workbookViewId="0">
      <pane xSplit="3" ySplit="6" topLeftCell="D25" activePane="bottomRight" state="frozen"/>
      <selection activeCell="A13" sqref="A13"/>
      <selection pane="topRight" activeCell="D13" sqref="D13"/>
      <selection pane="bottomLeft" activeCell="A19" sqref="A19"/>
      <selection pane="bottomRight" activeCell="X36" sqref="X36:X54"/>
    </sheetView>
  </sheetViews>
  <sheetFormatPr defaultRowHeight="15.75"/>
  <cols>
    <col min="1" max="1" width="11.5" style="3" customWidth="1"/>
    <col min="2" max="2" width="37.25" style="3" bestFit="1" customWidth="1"/>
    <col min="3" max="3" width="15" style="3" customWidth="1"/>
    <col min="4" max="4" width="18" style="3" customWidth="1"/>
    <col min="5" max="6" width="10.25" style="3" customWidth="1"/>
    <col min="7" max="8" width="10.75" style="3" customWidth="1"/>
    <col min="9" max="9" width="11" style="3" customWidth="1"/>
    <col min="10" max="10" width="9" style="3" customWidth="1"/>
    <col min="11" max="11" width="11" style="3" customWidth="1"/>
    <col min="12" max="12" width="10.625" style="3" customWidth="1"/>
    <col min="13" max="13" width="9.875" style="3" customWidth="1"/>
    <col min="14" max="15" width="9.375" style="3" customWidth="1"/>
    <col min="16" max="17" width="9.625" style="3" customWidth="1"/>
    <col min="18" max="18" width="9.875" style="3" customWidth="1"/>
    <col min="19" max="19" width="10" style="3" customWidth="1"/>
    <col min="20" max="21" width="10.5" style="3" customWidth="1"/>
    <col min="22" max="23" width="9.125" style="3" customWidth="1"/>
    <col min="24" max="25" width="8.5" style="3" customWidth="1"/>
    <col min="26" max="27" width="9.125" style="3" customWidth="1"/>
    <col min="28" max="28" width="7.875" style="3" customWidth="1"/>
    <col min="29" max="31" width="10.625" style="3" customWidth="1"/>
    <col min="32" max="33" width="13" style="3" customWidth="1"/>
    <col min="34" max="34" width="13.125" style="3" customWidth="1"/>
    <col min="35" max="35" width="22.75" style="3" customWidth="1"/>
    <col min="36" max="36" width="12.125" style="3" customWidth="1"/>
    <col min="37" max="37" width="10.625" style="3" customWidth="1"/>
    <col min="38" max="38" width="22.75" style="3" customWidth="1"/>
    <col min="39" max="76" width="10.625" style="3" customWidth="1"/>
    <col min="77" max="77" width="12.125" style="3" customWidth="1"/>
    <col min="78" max="78" width="11.5" style="3" customWidth="1"/>
    <col min="79" max="79" width="14.125" style="3" customWidth="1"/>
    <col min="80" max="80" width="15.125" style="3" customWidth="1"/>
    <col min="81" max="81" width="13" style="3" customWidth="1"/>
    <col min="82" max="82" width="11.75" style="3" customWidth="1"/>
    <col min="83" max="83" width="17.5" style="3" customWidth="1"/>
    <col min="84" max="16384" width="9" style="3"/>
  </cols>
  <sheetData>
    <row r="1" spans="1:39" ht="18.75">
      <c r="AI1" s="14" t="s">
        <v>319</v>
      </c>
    </row>
    <row r="2" spans="1:39" ht="18.75">
      <c r="AI2" s="10" t="s">
        <v>0</v>
      </c>
    </row>
    <row r="3" spans="1:39" ht="18.75">
      <c r="AI3" s="10" t="s">
        <v>295</v>
      </c>
    </row>
    <row r="4" spans="1:39" ht="18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39" ht="69" customHeight="1">
      <c r="A5" s="196" t="s">
        <v>320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M5" s="10"/>
    </row>
    <row r="6" spans="1:39" ht="18.75" customHeight="1"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1:39" ht="18.75" customHeight="1">
      <c r="A7" s="196" t="s">
        <v>297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27"/>
      <c r="AK7" s="27"/>
      <c r="AL7" s="27"/>
      <c r="AM7" s="27"/>
    </row>
    <row r="8" spans="1:39" ht="18.75" customHeight="1">
      <c r="A8" s="196" t="s">
        <v>49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32"/>
      <c r="AK8" s="132"/>
      <c r="AL8" s="132"/>
      <c r="AM8" s="132"/>
    </row>
    <row r="9" spans="1:39" ht="22.5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8"/>
      <c r="AK9" s="18"/>
      <c r="AL9" s="18"/>
      <c r="AM9" s="18"/>
    </row>
    <row r="10" spans="1:39" ht="18.75">
      <c r="A10" s="206" t="s">
        <v>298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17"/>
      <c r="AK10" s="17"/>
      <c r="AL10" s="17"/>
      <c r="AM10" s="17"/>
    </row>
    <row r="11" spans="1:3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</row>
    <row r="12" spans="1:39" ht="18.75">
      <c r="A12" s="207" t="s">
        <v>330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15"/>
      <c r="AK12" s="15"/>
      <c r="AL12" s="15"/>
      <c r="AM12" s="15"/>
    </row>
    <row r="13" spans="1:3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9" ht="68.25" customHeight="1">
      <c r="A14" s="205" t="s">
        <v>43</v>
      </c>
      <c r="B14" s="205" t="s">
        <v>42</v>
      </c>
      <c r="C14" s="205" t="s">
        <v>2</v>
      </c>
      <c r="D14" s="199" t="s">
        <v>61</v>
      </c>
      <c r="E14" s="208" t="s">
        <v>291</v>
      </c>
      <c r="F14" s="209"/>
      <c r="G14" s="208" t="s">
        <v>292</v>
      </c>
      <c r="H14" s="209"/>
      <c r="I14" s="214" t="s">
        <v>31</v>
      </c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6"/>
      <c r="AC14" s="208" t="s">
        <v>66</v>
      </c>
      <c r="AD14" s="209"/>
      <c r="AE14" s="208" t="s">
        <v>32</v>
      </c>
      <c r="AF14" s="217"/>
      <c r="AG14" s="217"/>
      <c r="AH14" s="209"/>
      <c r="AI14" s="199" t="s">
        <v>12</v>
      </c>
    </row>
    <row r="15" spans="1:39" ht="31.5" customHeight="1">
      <c r="A15" s="205"/>
      <c r="B15" s="205"/>
      <c r="C15" s="205"/>
      <c r="D15" s="200"/>
      <c r="E15" s="212"/>
      <c r="F15" s="213"/>
      <c r="G15" s="212"/>
      <c r="H15" s="213"/>
      <c r="I15" s="202" t="s">
        <v>23</v>
      </c>
      <c r="J15" s="204"/>
      <c r="K15" s="204"/>
      <c r="L15" s="203"/>
      <c r="M15" s="214" t="s">
        <v>24</v>
      </c>
      <c r="N15" s="215"/>
      <c r="O15" s="215"/>
      <c r="P15" s="216"/>
      <c r="Q15" s="214" t="s">
        <v>25</v>
      </c>
      <c r="R15" s="215"/>
      <c r="S15" s="215"/>
      <c r="T15" s="216"/>
      <c r="U15" s="214" t="s">
        <v>26</v>
      </c>
      <c r="V15" s="215"/>
      <c r="W15" s="215"/>
      <c r="X15" s="216"/>
      <c r="Y15" s="214" t="s">
        <v>27</v>
      </c>
      <c r="Z15" s="215"/>
      <c r="AA15" s="215"/>
      <c r="AB15" s="216"/>
      <c r="AC15" s="210"/>
      <c r="AD15" s="211"/>
      <c r="AE15" s="205" t="s">
        <v>15</v>
      </c>
      <c r="AF15" s="205"/>
      <c r="AG15" s="205" t="s">
        <v>14</v>
      </c>
      <c r="AH15" s="205"/>
      <c r="AI15" s="200"/>
    </row>
    <row r="16" spans="1:39" ht="31.5" customHeight="1">
      <c r="A16" s="205"/>
      <c r="B16" s="205"/>
      <c r="C16" s="205"/>
      <c r="D16" s="200"/>
      <c r="E16" s="212"/>
      <c r="F16" s="213"/>
      <c r="G16" s="210"/>
      <c r="H16" s="211"/>
      <c r="I16" s="205" t="s">
        <v>17</v>
      </c>
      <c r="J16" s="205"/>
      <c r="K16" s="205" t="s">
        <v>58</v>
      </c>
      <c r="L16" s="205"/>
      <c r="M16" s="205" t="s">
        <v>17</v>
      </c>
      <c r="N16" s="205"/>
      <c r="O16" s="205" t="s">
        <v>58</v>
      </c>
      <c r="P16" s="205"/>
      <c r="Q16" s="205" t="s">
        <v>17</v>
      </c>
      <c r="R16" s="205"/>
      <c r="S16" s="205" t="s">
        <v>58</v>
      </c>
      <c r="T16" s="205"/>
      <c r="U16" s="205" t="s">
        <v>17</v>
      </c>
      <c r="V16" s="205"/>
      <c r="W16" s="205" t="s">
        <v>58</v>
      </c>
      <c r="X16" s="205"/>
      <c r="Y16" s="205" t="s">
        <v>17</v>
      </c>
      <c r="Z16" s="205"/>
      <c r="AA16" s="205" t="s">
        <v>58</v>
      </c>
      <c r="AB16" s="205"/>
      <c r="AC16" s="105" t="s">
        <v>17</v>
      </c>
      <c r="AD16" s="105" t="s">
        <v>58</v>
      </c>
      <c r="AE16" s="205"/>
      <c r="AF16" s="205"/>
      <c r="AG16" s="205"/>
      <c r="AH16" s="205"/>
      <c r="AI16" s="200"/>
    </row>
    <row r="17" spans="1:35" ht="155.25" customHeight="1">
      <c r="A17" s="205"/>
      <c r="B17" s="205"/>
      <c r="C17" s="205"/>
      <c r="D17" s="201"/>
      <c r="E17" s="39" t="s">
        <v>7</v>
      </c>
      <c r="F17" s="39" t="s">
        <v>30</v>
      </c>
      <c r="G17" s="35" t="s">
        <v>7</v>
      </c>
      <c r="H17" s="26" t="s">
        <v>30</v>
      </c>
      <c r="I17" s="39" t="s">
        <v>7</v>
      </c>
      <c r="J17" s="39" t="s">
        <v>30</v>
      </c>
      <c r="K17" s="39" t="s">
        <v>7</v>
      </c>
      <c r="L17" s="39" t="s">
        <v>30</v>
      </c>
      <c r="M17" s="39" t="s">
        <v>7</v>
      </c>
      <c r="N17" s="39" t="s">
        <v>30</v>
      </c>
      <c r="O17" s="39" t="s">
        <v>7</v>
      </c>
      <c r="P17" s="39" t="s">
        <v>30</v>
      </c>
      <c r="Q17" s="39" t="s">
        <v>7</v>
      </c>
      <c r="R17" s="39" t="s">
        <v>30</v>
      </c>
      <c r="S17" s="39" t="s">
        <v>7</v>
      </c>
      <c r="T17" s="39" t="s">
        <v>30</v>
      </c>
      <c r="U17" s="39" t="s">
        <v>7</v>
      </c>
      <c r="V17" s="39" t="s">
        <v>30</v>
      </c>
      <c r="W17" s="39" t="s">
        <v>7</v>
      </c>
      <c r="X17" s="39" t="s">
        <v>30</v>
      </c>
      <c r="Y17" s="39" t="s">
        <v>7</v>
      </c>
      <c r="Z17" s="39" t="s">
        <v>30</v>
      </c>
      <c r="AA17" s="39" t="s">
        <v>7</v>
      </c>
      <c r="AB17" s="39" t="s">
        <v>30</v>
      </c>
      <c r="AC17" s="32" t="s">
        <v>48</v>
      </c>
      <c r="AD17" s="26" t="s">
        <v>30</v>
      </c>
      <c r="AE17" s="39" t="s">
        <v>48</v>
      </c>
      <c r="AF17" s="39" t="s">
        <v>30</v>
      </c>
      <c r="AG17" s="39" t="s">
        <v>48</v>
      </c>
      <c r="AH17" s="39" t="s">
        <v>30</v>
      </c>
      <c r="AI17" s="201"/>
    </row>
    <row r="18" spans="1:35" ht="20.25" customHeight="1">
      <c r="A18" s="23">
        <v>1</v>
      </c>
      <c r="B18" s="23">
        <v>2</v>
      </c>
      <c r="C18" s="23">
        <v>3</v>
      </c>
      <c r="D18" s="38">
        <f>C18+1</f>
        <v>4</v>
      </c>
      <c r="E18" s="38">
        <f t="shared" ref="E18:G18" si="0">D18+1</f>
        <v>5</v>
      </c>
      <c r="F18" s="38">
        <f t="shared" si="0"/>
        <v>6</v>
      </c>
      <c r="G18" s="38">
        <f t="shared" si="0"/>
        <v>7</v>
      </c>
      <c r="H18" s="38">
        <f t="shared" ref="H18:AI18" si="1">G18+1</f>
        <v>8</v>
      </c>
      <c r="I18" s="38">
        <f t="shared" si="1"/>
        <v>9</v>
      </c>
      <c r="J18" s="38">
        <f t="shared" si="1"/>
        <v>10</v>
      </c>
      <c r="K18" s="38">
        <f t="shared" si="1"/>
        <v>11</v>
      </c>
      <c r="L18" s="38">
        <f t="shared" si="1"/>
        <v>12</v>
      </c>
      <c r="M18" s="38">
        <f t="shared" si="1"/>
        <v>13</v>
      </c>
      <c r="N18" s="38">
        <f t="shared" si="1"/>
        <v>14</v>
      </c>
      <c r="O18" s="38">
        <f t="shared" si="1"/>
        <v>15</v>
      </c>
      <c r="P18" s="38">
        <f t="shared" si="1"/>
        <v>16</v>
      </c>
      <c r="Q18" s="38">
        <f t="shared" si="1"/>
        <v>17</v>
      </c>
      <c r="R18" s="38">
        <f t="shared" si="1"/>
        <v>18</v>
      </c>
      <c r="S18" s="38">
        <f t="shared" si="1"/>
        <v>19</v>
      </c>
      <c r="T18" s="38">
        <f t="shared" si="1"/>
        <v>20</v>
      </c>
      <c r="U18" s="38">
        <f t="shared" si="1"/>
        <v>21</v>
      </c>
      <c r="V18" s="38">
        <f t="shared" si="1"/>
        <v>22</v>
      </c>
      <c r="W18" s="38">
        <f t="shared" si="1"/>
        <v>23</v>
      </c>
      <c r="X18" s="38">
        <f t="shared" si="1"/>
        <v>24</v>
      </c>
      <c r="Y18" s="38">
        <f t="shared" si="1"/>
        <v>25</v>
      </c>
      <c r="Z18" s="38">
        <f t="shared" si="1"/>
        <v>26</v>
      </c>
      <c r="AA18" s="38">
        <f t="shared" si="1"/>
        <v>27</v>
      </c>
      <c r="AB18" s="38">
        <f t="shared" si="1"/>
        <v>28</v>
      </c>
      <c r="AC18" s="38">
        <f t="shared" si="1"/>
        <v>29</v>
      </c>
      <c r="AD18" s="38">
        <f t="shared" si="1"/>
        <v>30</v>
      </c>
      <c r="AE18" s="38">
        <f t="shared" si="1"/>
        <v>31</v>
      </c>
      <c r="AF18" s="38">
        <f t="shared" si="1"/>
        <v>32</v>
      </c>
      <c r="AG18" s="38">
        <f t="shared" si="1"/>
        <v>33</v>
      </c>
      <c r="AH18" s="38">
        <f t="shared" si="1"/>
        <v>34</v>
      </c>
      <c r="AI18" s="38">
        <f t="shared" si="1"/>
        <v>35</v>
      </c>
    </row>
    <row r="19" spans="1:35">
      <c r="A19" s="42" t="s">
        <v>69</v>
      </c>
      <c r="B19" s="43" t="s">
        <v>70</v>
      </c>
      <c r="C19" s="44" t="s">
        <v>71</v>
      </c>
      <c r="D19" s="54" t="s">
        <v>226</v>
      </c>
      <c r="E19" s="59" t="s">
        <v>226</v>
      </c>
      <c r="F19" s="65">
        <f t="shared" ref="F19" si="2">F21</f>
        <v>56.550246572033899</v>
      </c>
      <c r="G19" s="59" t="s">
        <v>226</v>
      </c>
      <c r="H19" s="65">
        <f t="shared" ref="H19:J19" si="3">H21</f>
        <v>135.71745187393364</v>
      </c>
      <c r="I19" s="61" t="s">
        <v>226</v>
      </c>
      <c r="J19" s="65">
        <f t="shared" si="3"/>
        <v>106.87374632732349</v>
      </c>
      <c r="K19" s="61" t="s">
        <v>226</v>
      </c>
      <c r="L19" s="65">
        <f>P19+T19+X19+AB19</f>
        <v>28.566944658333334</v>
      </c>
      <c r="M19" s="61" t="s">
        <v>226</v>
      </c>
      <c r="N19" s="64">
        <v>0</v>
      </c>
      <c r="O19" s="61" t="s">
        <v>226</v>
      </c>
      <c r="P19" s="64">
        <v>0</v>
      </c>
      <c r="Q19" s="61" t="s">
        <v>226</v>
      </c>
      <c r="R19" s="64">
        <v>0</v>
      </c>
      <c r="S19" s="61" t="s">
        <v>226</v>
      </c>
      <c r="T19" s="64">
        <f>T21</f>
        <v>11.513181100000001</v>
      </c>
      <c r="U19" s="61" t="s">
        <v>226</v>
      </c>
      <c r="V19" s="64">
        <v>0</v>
      </c>
      <c r="W19" s="61" t="s">
        <v>226</v>
      </c>
      <c r="X19" s="64">
        <f>X21</f>
        <v>17.053763558333333</v>
      </c>
      <c r="Y19" s="61" t="s">
        <v>226</v>
      </c>
      <c r="Z19" s="65">
        <f t="shared" ref="Z19" si="4">Z21</f>
        <v>106.87374632732349</v>
      </c>
      <c r="AA19" s="61" t="s">
        <v>226</v>
      </c>
      <c r="AB19" s="64">
        <v>0</v>
      </c>
      <c r="AC19" s="61" t="s">
        <v>226</v>
      </c>
      <c r="AD19" s="67">
        <f t="shared" ref="AD19" si="5">AD21</f>
        <v>95.360565227323491</v>
      </c>
      <c r="AE19" s="61" t="s">
        <v>226</v>
      </c>
      <c r="AF19" s="64">
        <f>R19-T19</f>
        <v>-11.513181100000001</v>
      </c>
      <c r="AG19" s="61" t="s">
        <v>226</v>
      </c>
      <c r="AH19" s="67">
        <v>0</v>
      </c>
      <c r="AI19" s="57" t="s">
        <v>226</v>
      </c>
    </row>
    <row r="20" spans="1:35">
      <c r="A20" s="42"/>
      <c r="B20" s="45" t="s">
        <v>72</v>
      </c>
      <c r="C20" s="44"/>
      <c r="D20" s="54"/>
      <c r="E20" s="59"/>
      <c r="F20" s="59"/>
      <c r="G20" s="59"/>
      <c r="H20" s="65"/>
      <c r="J20" s="65"/>
      <c r="L20" s="56"/>
      <c r="N20" s="59"/>
      <c r="P20" s="59"/>
      <c r="R20" s="59"/>
      <c r="T20" s="59"/>
      <c r="V20" s="59"/>
      <c r="X20" s="59"/>
      <c r="Z20" s="65"/>
      <c r="AB20" s="66"/>
      <c r="AD20" s="62"/>
      <c r="AF20" s="66">
        <f t="shared" ref="AF20:AF58" si="6">R20-T20</f>
        <v>0</v>
      </c>
      <c r="AH20" s="12"/>
      <c r="AI20" s="58"/>
    </row>
    <row r="21" spans="1:35" ht="63">
      <c r="A21" s="46" t="s">
        <v>73</v>
      </c>
      <c r="B21" s="47" t="s">
        <v>74</v>
      </c>
      <c r="C21" s="48" t="s">
        <v>71</v>
      </c>
      <c r="D21" s="55" t="s">
        <v>226</v>
      </c>
      <c r="E21" s="59" t="s">
        <v>226</v>
      </c>
      <c r="F21" s="59">
        <f>F24+F23+F55+F56+F57+F58</f>
        <v>56.550246572033899</v>
      </c>
      <c r="G21" s="59" t="s">
        <v>226</v>
      </c>
      <c r="H21" s="56">
        <f>H24+H23+H55+H56+H57+H58</f>
        <v>135.71745187393364</v>
      </c>
      <c r="I21" s="59" t="s">
        <v>226</v>
      </c>
      <c r="J21" s="56">
        <f>J24+J23+J55+J56+J57+J58</f>
        <v>106.87374632732349</v>
      </c>
      <c r="K21" s="59" t="s">
        <v>226</v>
      </c>
      <c r="L21" s="56">
        <f t="shared" ref="L21:L58" si="7">P21+T21+X21+AB21</f>
        <v>28.566944658333334</v>
      </c>
      <c r="M21" s="59" t="s">
        <v>226</v>
      </c>
      <c r="N21" s="59">
        <v>0</v>
      </c>
      <c r="O21" s="59" t="s">
        <v>226</v>
      </c>
      <c r="P21" s="59">
        <v>0</v>
      </c>
      <c r="Q21" s="59" t="s">
        <v>226</v>
      </c>
      <c r="R21" s="59">
        <v>0</v>
      </c>
      <c r="S21" s="59" t="s">
        <v>226</v>
      </c>
      <c r="T21" s="59">
        <f>T24</f>
        <v>11.513181100000001</v>
      </c>
      <c r="U21" s="59" t="s">
        <v>226</v>
      </c>
      <c r="V21" s="59">
        <v>0</v>
      </c>
      <c r="W21" s="59" t="s">
        <v>226</v>
      </c>
      <c r="X21" s="59">
        <f>X24</f>
        <v>17.053763558333333</v>
      </c>
      <c r="Y21" s="59" t="s">
        <v>226</v>
      </c>
      <c r="Z21" s="56">
        <f>Z24+Z23+Z55+Z56+Z57+Z58</f>
        <v>106.87374632732349</v>
      </c>
      <c r="AA21" s="59" t="s">
        <v>226</v>
      </c>
      <c r="AB21" s="66">
        <v>0</v>
      </c>
      <c r="AC21" s="59" t="s">
        <v>226</v>
      </c>
      <c r="AD21" s="66">
        <f>AD24+AD23+AD55+AD56+AD57+AD58</f>
        <v>95.360565227323491</v>
      </c>
      <c r="AE21" s="59" t="s">
        <v>226</v>
      </c>
      <c r="AF21" s="66">
        <f t="shared" si="6"/>
        <v>-11.513181100000001</v>
      </c>
      <c r="AG21" s="59" t="s">
        <v>226</v>
      </c>
      <c r="AH21" s="59">
        <v>0</v>
      </c>
      <c r="AI21" s="58" t="s">
        <v>226</v>
      </c>
    </row>
    <row r="22" spans="1:35">
      <c r="A22" s="46"/>
      <c r="B22" s="47" t="s">
        <v>72</v>
      </c>
      <c r="C22" s="48"/>
      <c r="D22" s="55"/>
      <c r="E22" s="59"/>
      <c r="F22" s="59"/>
      <c r="G22" s="59"/>
      <c r="H22" s="56"/>
      <c r="I22" s="59"/>
      <c r="J22" s="56"/>
      <c r="K22" s="59"/>
      <c r="L22" s="56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6"/>
      <c r="AA22" s="59"/>
      <c r="AB22" s="66"/>
      <c r="AC22" s="59"/>
      <c r="AD22" s="59"/>
      <c r="AE22" s="59"/>
      <c r="AF22" s="66"/>
      <c r="AG22" s="59"/>
      <c r="AH22" s="59"/>
      <c r="AI22" s="58"/>
    </row>
    <row r="23" spans="1:35">
      <c r="A23" s="46" t="s">
        <v>75</v>
      </c>
      <c r="B23" s="47" t="s">
        <v>76</v>
      </c>
      <c r="C23" s="48" t="s">
        <v>71</v>
      </c>
      <c r="D23" s="55" t="s">
        <v>226</v>
      </c>
      <c r="E23" s="59" t="s">
        <v>226</v>
      </c>
      <c r="F23" s="59">
        <v>0</v>
      </c>
      <c r="G23" s="59" t="s">
        <v>226</v>
      </c>
      <c r="H23" s="56">
        <v>0</v>
      </c>
      <c r="I23" s="59" t="s">
        <v>226</v>
      </c>
      <c r="J23" s="56">
        <v>0</v>
      </c>
      <c r="K23" s="59" t="s">
        <v>226</v>
      </c>
      <c r="L23" s="56">
        <f t="shared" si="7"/>
        <v>0</v>
      </c>
      <c r="M23" s="59" t="s">
        <v>226</v>
      </c>
      <c r="N23" s="59">
        <v>0</v>
      </c>
      <c r="O23" s="59" t="s">
        <v>226</v>
      </c>
      <c r="P23" s="59">
        <v>0</v>
      </c>
      <c r="Q23" s="59" t="s">
        <v>226</v>
      </c>
      <c r="R23" s="59">
        <v>0</v>
      </c>
      <c r="S23" s="59" t="s">
        <v>226</v>
      </c>
      <c r="T23" s="59">
        <v>0</v>
      </c>
      <c r="U23" s="59" t="s">
        <v>226</v>
      </c>
      <c r="V23" s="59">
        <v>0</v>
      </c>
      <c r="W23" s="59" t="s">
        <v>226</v>
      </c>
      <c r="X23" s="59">
        <v>0</v>
      </c>
      <c r="Y23" s="59" t="s">
        <v>226</v>
      </c>
      <c r="Z23" s="56">
        <v>0</v>
      </c>
      <c r="AA23" s="59" t="s">
        <v>226</v>
      </c>
      <c r="AB23" s="66">
        <v>0</v>
      </c>
      <c r="AC23" s="59" t="s">
        <v>226</v>
      </c>
      <c r="AD23" s="66">
        <f>J23</f>
        <v>0</v>
      </c>
      <c r="AE23" s="59" t="s">
        <v>226</v>
      </c>
      <c r="AF23" s="66">
        <f t="shared" si="6"/>
        <v>0</v>
      </c>
      <c r="AG23" s="59" t="s">
        <v>226</v>
      </c>
      <c r="AH23" s="59">
        <v>0</v>
      </c>
      <c r="AI23" s="58" t="s">
        <v>226</v>
      </c>
    </row>
    <row r="24" spans="1:35" ht="31.5">
      <c r="A24" s="46" t="s">
        <v>77</v>
      </c>
      <c r="B24" s="47" t="s">
        <v>78</v>
      </c>
      <c r="C24" s="48" t="s">
        <v>71</v>
      </c>
      <c r="D24" s="56" t="s">
        <v>226</v>
      </c>
      <c r="E24" s="59" t="s">
        <v>226</v>
      </c>
      <c r="F24" s="56">
        <f>F26+F32</f>
        <v>56.550246572033899</v>
      </c>
      <c r="G24" s="59" t="s">
        <v>226</v>
      </c>
      <c r="H24" s="56">
        <f>H26+H32</f>
        <v>135.71745187393364</v>
      </c>
      <c r="I24" s="56" t="s">
        <v>226</v>
      </c>
      <c r="J24" s="56">
        <f>J26+J32</f>
        <v>106.87374632732349</v>
      </c>
      <c r="K24" s="56" t="s">
        <v>226</v>
      </c>
      <c r="L24" s="56">
        <f t="shared" si="7"/>
        <v>28.566944658333334</v>
      </c>
      <c r="M24" s="56" t="s">
        <v>226</v>
      </c>
      <c r="N24" s="59">
        <v>0</v>
      </c>
      <c r="O24" s="56" t="s">
        <v>226</v>
      </c>
      <c r="P24" s="59">
        <v>0</v>
      </c>
      <c r="Q24" s="56" t="s">
        <v>226</v>
      </c>
      <c r="R24" s="59">
        <v>0</v>
      </c>
      <c r="S24" s="56" t="s">
        <v>226</v>
      </c>
      <c r="T24" s="59">
        <f>T32</f>
        <v>11.513181100000001</v>
      </c>
      <c r="U24" s="56" t="s">
        <v>226</v>
      </c>
      <c r="V24" s="59">
        <v>0</v>
      </c>
      <c r="W24" s="56" t="s">
        <v>226</v>
      </c>
      <c r="X24" s="59">
        <f>X32</f>
        <v>17.053763558333333</v>
      </c>
      <c r="Y24" s="56" t="s">
        <v>226</v>
      </c>
      <c r="Z24" s="56">
        <f>Z26+Z32</f>
        <v>106.87374632732349</v>
      </c>
      <c r="AA24" s="56" t="s">
        <v>226</v>
      </c>
      <c r="AB24" s="66">
        <v>0</v>
      </c>
      <c r="AC24" s="56" t="s">
        <v>226</v>
      </c>
      <c r="AD24" s="66">
        <f>AD26+AD32</f>
        <v>95.360565227323491</v>
      </c>
      <c r="AE24" s="56" t="s">
        <v>226</v>
      </c>
      <c r="AF24" s="66">
        <f t="shared" si="6"/>
        <v>-11.513181100000001</v>
      </c>
      <c r="AG24" s="56" t="s">
        <v>226</v>
      </c>
      <c r="AH24" s="59">
        <v>0</v>
      </c>
      <c r="AI24" s="58" t="s">
        <v>226</v>
      </c>
    </row>
    <row r="25" spans="1:35">
      <c r="A25" s="46"/>
      <c r="B25" s="47" t="s">
        <v>72</v>
      </c>
      <c r="C25" s="48"/>
      <c r="D25" s="56"/>
      <c r="E25" s="59"/>
      <c r="F25" s="59"/>
      <c r="G25" s="59"/>
      <c r="H25" s="56"/>
      <c r="I25" s="59"/>
      <c r="J25" s="56"/>
      <c r="K25" s="59"/>
      <c r="L25" s="56">
        <f t="shared" si="7"/>
        <v>0</v>
      </c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6"/>
      <c r="AA25" s="59"/>
      <c r="AB25" s="66"/>
      <c r="AC25" s="59"/>
      <c r="AD25" s="59"/>
      <c r="AE25" s="59"/>
      <c r="AF25" s="66">
        <f t="shared" si="6"/>
        <v>0</v>
      </c>
      <c r="AG25" s="59"/>
      <c r="AH25" s="59"/>
      <c r="AI25" s="58"/>
    </row>
    <row r="26" spans="1:35" ht="63">
      <c r="A26" s="49" t="s">
        <v>79</v>
      </c>
      <c r="B26" s="47" t="s">
        <v>80</v>
      </c>
      <c r="C26" s="48" t="s">
        <v>71</v>
      </c>
      <c r="D26" s="56" t="s">
        <v>226</v>
      </c>
      <c r="E26" s="59" t="s">
        <v>226</v>
      </c>
      <c r="F26" s="56">
        <f t="shared" ref="F26:H26" si="8">F28</f>
        <v>1.8327942542372881</v>
      </c>
      <c r="G26" s="59" t="s">
        <v>226</v>
      </c>
      <c r="H26" s="56">
        <f t="shared" si="8"/>
        <v>6.4722057457627109</v>
      </c>
      <c r="I26" s="59" t="s">
        <v>226</v>
      </c>
      <c r="J26" s="56">
        <f>J28</f>
        <v>1.712</v>
      </c>
      <c r="K26" s="59" t="s">
        <v>226</v>
      </c>
      <c r="L26" s="56">
        <f t="shared" si="7"/>
        <v>0</v>
      </c>
      <c r="M26" s="59" t="s">
        <v>226</v>
      </c>
      <c r="N26" s="59">
        <v>0</v>
      </c>
      <c r="O26" s="59" t="s">
        <v>226</v>
      </c>
      <c r="P26" s="59">
        <v>0</v>
      </c>
      <c r="Q26" s="59" t="s">
        <v>226</v>
      </c>
      <c r="R26" s="59">
        <v>0</v>
      </c>
      <c r="S26" s="59" t="s">
        <v>226</v>
      </c>
      <c r="T26" s="59">
        <v>0</v>
      </c>
      <c r="U26" s="59" t="s">
        <v>226</v>
      </c>
      <c r="V26" s="59">
        <v>0</v>
      </c>
      <c r="W26" s="59" t="s">
        <v>226</v>
      </c>
      <c r="X26" s="59">
        <v>0</v>
      </c>
      <c r="Y26" s="59" t="s">
        <v>226</v>
      </c>
      <c r="Z26" s="56">
        <f>Z28</f>
        <v>1.712</v>
      </c>
      <c r="AA26" s="59" t="s">
        <v>226</v>
      </c>
      <c r="AB26" s="66">
        <v>0</v>
      </c>
      <c r="AC26" s="59" t="s">
        <v>226</v>
      </c>
      <c r="AD26" s="66">
        <f>J26</f>
        <v>1.712</v>
      </c>
      <c r="AE26" s="59" t="s">
        <v>226</v>
      </c>
      <c r="AF26" s="66">
        <f t="shared" si="6"/>
        <v>0</v>
      </c>
      <c r="AG26" s="59" t="s">
        <v>226</v>
      </c>
      <c r="AH26" s="59">
        <v>0</v>
      </c>
      <c r="AI26" s="58" t="s">
        <v>226</v>
      </c>
    </row>
    <row r="27" spans="1:35">
      <c r="A27" s="49"/>
      <c r="B27" s="47" t="s">
        <v>72</v>
      </c>
      <c r="C27" s="48"/>
      <c r="D27" s="56"/>
      <c r="E27" s="59"/>
      <c r="F27" s="59"/>
      <c r="G27" s="59"/>
      <c r="H27" s="56"/>
      <c r="I27" s="59"/>
      <c r="J27" s="56"/>
      <c r="K27" s="59"/>
      <c r="L27" s="56">
        <f t="shared" si="7"/>
        <v>0</v>
      </c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6"/>
      <c r="AA27" s="59"/>
      <c r="AB27" s="66"/>
      <c r="AC27" s="59"/>
      <c r="AD27" s="59"/>
      <c r="AE27" s="59"/>
      <c r="AF27" s="66">
        <f t="shared" si="6"/>
        <v>0</v>
      </c>
      <c r="AG27" s="59"/>
      <c r="AH27" s="59"/>
      <c r="AI27" s="58"/>
    </row>
    <row r="28" spans="1:35" ht="63">
      <c r="A28" s="49" t="s">
        <v>81</v>
      </c>
      <c r="B28" s="47" t="s">
        <v>82</v>
      </c>
      <c r="C28" s="48" t="s">
        <v>71</v>
      </c>
      <c r="D28" s="56" t="s">
        <v>226</v>
      </c>
      <c r="E28" s="59" t="s">
        <v>226</v>
      </c>
      <c r="F28" s="56">
        <f t="shared" ref="F28:H28" si="9">F30+F31</f>
        <v>1.8327942542372881</v>
      </c>
      <c r="G28" s="59" t="s">
        <v>226</v>
      </c>
      <c r="H28" s="56">
        <f t="shared" si="9"/>
        <v>6.4722057457627109</v>
      </c>
      <c r="I28" s="56" t="s">
        <v>226</v>
      </c>
      <c r="J28" s="56">
        <f>J30+J31</f>
        <v>1.712</v>
      </c>
      <c r="K28" s="56" t="s">
        <v>226</v>
      </c>
      <c r="L28" s="56">
        <f t="shared" si="7"/>
        <v>0</v>
      </c>
      <c r="M28" s="56" t="s">
        <v>226</v>
      </c>
      <c r="N28" s="59">
        <v>0</v>
      </c>
      <c r="O28" s="56" t="s">
        <v>226</v>
      </c>
      <c r="P28" s="59">
        <v>0</v>
      </c>
      <c r="Q28" s="56" t="s">
        <v>226</v>
      </c>
      <c r="R28" s="59">
        <v>0</v>
      </c>
      <c r="S28" s="56" t="s">
        <v>226</v>
      </c>
      <c r="T28" s="59">
        <v>0</v>
      </c>
      <c r="U28" s="56" t="s">
        <v>226</v>
      </c>
      <c r="V28" s="59">
        <v>0</v>
      </c>
      <c r="W28" s="56" t="s">
        <v>226</v>
      </c>
      <c r="X28" s="59">
        <v>0</v>
      </c>
      <c r="Y28" s="56" t="s">
        <v>226</v>
      </c>
      <c r="Z28" s="56">
        <f>Z30+Z31</f>
        <v>1.712</v>
      </c>
      <c r="AA28" s="56" t="s">
        <v>226</v>
      </c>
      <c r="AB28" s="66">
        <v>0</v>
      </c>
      <c r="AC28" s="56" t="s">
        <v>226</v>
      </c>
      <c r="AD28" s="66">
        <f>J28</f>
        <v>1.712</v>
      </c>
      <c r="AE28" s="56" t="s">
        <v>226</v>
      </c>
      <c r="AF28" s="66">
        <f t="shared" si="6"/>
        <v>0</v>
      </c>
      <c r="AG28" s="56" t="s">
        <v>226</v>
      </c>
      <c r="AH28" s="59">
        <v>0</v>
      </c>
      <c r="AI28" s="58" t="s">
        <v>226</v>
      </c>
    </row>
    <row r="29" spans="1:35">
      <c r="A29" s="49"/>
      <c r="B29" s="47" t="s">
        <v>72</v>
      </c>
      <c r="C29" s="48"/>
      <c r="D29" s="56"/>
      <c r="E29" s="59"/>
      <c r="F29" s="59"/>
      <c r="G29" s="59"/>
      <c r="H29" s="56"/>
      <c r="I29" s="59"/>
      <c r="J29" s="56"/>
      <c r="K29" s="59"/>
      <c r="L29" s="56">
        <f t="shared" si="7"/>
        <v>0</v>
      </c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6"/>
      <c r="AA29" s="59"/>
      <c r="AB29" s="66"/>
      <c r="AC29" s="59"/>
      <c r="AD29" s="59"/>
      <c r="AE29" s="59"/>
      <c r="AF29" s="66">
        <f t="shared" si="6"/>
        <v>0</v>
      </c>
      <c r="AG29" s="59"/>
      <c r="AH29" s="59"/>
      <c r="AI29" s="58"/>
    </row>
    <row r="30" spans="1:35" ht="47.25">
      <c r="A30" s="50" t="s">
        <v>83</v>
      </c>
      <c r="B30" s="51" t="s">
        <v>84</v>
      </c>
      <c r="C30" s="48" t="s">
        <v>85</v>
      </c>
      <c r="D30" s="56" t="s">
        <v>226</v>
      </c>
      <c r="E30" s="59" t="s">
        <v>226</v>
      </c>
      <c r="F30" s="59">
        <v>1.1310993389830508</v>
      </c>
      <c r="G30" s="59" t="s">
        <v>226</v>
      </c>
      <c r="H30" s="60">
        <v>3.5969006610169489</v>
      </c>
      <c r="I30" s="78" t="s">
        <v>226</v>
      </c>
      <c r="J30" s="60">
        <f>N30+R30+V30+Z30</f>
        <v>0.95799999999999996</v>
      </c>
      <c r="K30" s="78" t="s">
        <v>226</v>
      </c>
      <c r="L30" s="56">
        <f t="shared" si="7"/>
        <v>0</v>
      </c>
      <c r="M30" s="78" t="s">
        <v>226</v>
      </c>
      <c r="N30" s="59">
        <v>0</v>
      </c>
      <c r="O30" s="78" t="s">
        <v>226</v>
      </c>
      <c r="P30" s="59">
        <v>0</v>
      </c>
      <c r="Q30" s="78" t="s">
        <v>226</v>
      </c>
      <c r="R30" s="59">
        <v>0</v>
      </c>
      <c r="S30" s="78" t="s">
        <v>226</v>
      </c>
      <c r="T30" s="59">
        <v>0</v>
      </c>
      <c r="U30" s="78" t="s">
        <v>226</v>
      </c>
      <c r="V30" s="59">
        <v>0</v>
      </c>
      <c r="W30" s="78" t="s">
        <v>226</v>
      </c>
      <c r="X30" s="59">
        <v>0</v>
      </c>
      <c r="Y30" s="78" t="s">
        <v>226</v>
      </c>
      <c r="Z30" s="60">
        <v>0.95799999999999996</v>
      </c>
      <c r="AA30" s="78" t="s">
        <v>226</v>
      </c>
      <c r="AB30" s="66">
        <v>0</v>
      </c>
      <c r="AC30" s="78" t="s">
        <v>226</v>
      </c>
      <c r="AD30" s="66">
        <f>J30</f>
        <v>0.95799999999999996</v>
      </c>
      <c r="AE30" s="78" t="s">
        <v>226</v>
      </c>
      <c r="AF30" s="66">
        <f t="shared" si="6"/>
        <v>0</v>
      </c>
      <c r="AG30" s="78" t="s">
        <v>226</v>
      </c>
      <c r="AH30" s="59">
        <v>0</v>
      </c>
      <c r="AI30" s="58" t="s">
        <v>226</v>
      </c>
    </row>
    <row r="31" spans="1:35" ht="47.25">
      <c r="A31" s="50" t="s">
        <v>86</v>
      </c>
      <c r="B31" s="51" t="s">
        <v>87</v>
      </c>
      <c r="C31" s="48" t="s">
        <v>88</v>
      </c>
      <c r="D31" s="56" t="s">
        <v>226</v>
      </c>
      <c r="E31" s="59" t="s">
        <v>226</v>
      </c>
      <c r="F31" s="59">
        <v>0.70169491525423733</v>
      </c>
      <c r="G31" s="59" t="s">
        <v>226</v>
      </c>
      <c r="H31" s="60">
        <v>2.8753050847457624</v>
      </c>
      <c r="I31" s="78" t="s">
        <v>226</v>
      </c>
      <c r="J31" s="60">
        <f>N31+R31+V31+Z31</f>
        <v>0.754</v>
      </c>
      <c r="K31" s="78" t="s">
        <v>226</v>
      </c>
      <c r="L31" s="56">
        <f t="shared" si="7"/>
        <v>0</v>
      </c>
      <c r="M31" s="78" t="s">
        <v>226</v>
      </c>
      <c r="N31" s="59">
        <v>0</v>
      </c>
      <c r="O31" s="78" t="s">
        <v>226</v>
      </c>
      <c r="P31" s="59">
        <v>0</v>
      </c>
      <c r="Q31" s="78" t="s">
        <v>226</v>
      </c>
      <c r="R31" s="59">
        <v>0</v>
      </c>
      <c r="S31" s="78" t="s">
        <v>226</v>
      </c>
      <c r="T31" s="59">
        <v>0</v>
      </c>
      <c r="U31" s="78" t="s">
        <v>226</v>
      </c>
      <c r="V31" s="59">
        <v>0</v>
      </c>
      <c r="W31" s="78" t="s">
        <v>226</v>
      </c>
      <c r="X31" s="59">
        <v>0</v>
      </c>
      <c r="Y31" s="78" t="s">
        <v>226</v>
      </c>
      <c r="Z31" s="60">
        <v>0.754</v>
      </c>
      <c r="AA31" s="78" t="s">
        <v>226</v>
      </c>
      <c r="AB31" s="66">
        <v>0</v>
      </c>
      <c r="AC31" s="78" t="s">
        <v>226</v>
      </c>
      <c r="AD31" s="66">
        <f>J31</f>
        <v>0.754</v>
      </c>
      <c r="AE31" s="78" t="s">
        <v>226</v>
      </c>
      <c r="AF31" s="66">
        <f t="shared" si="6"/>
        <v>0</v>
      </c>
      <c r="AG31" s="78" t="s">
        <v>226</v>
      </c>
      <c r="AH31" s="59">
        <v>0</v>
      </c>
      <c r="AI31" s="58" t="s">
        <v>226</v>
      </c>
    </row>
    <row r="32" spans="1:35" ht="47.25">
      <c r="A32" s="49" t="s">
        <v>89</v>
      </c>
      <c r="B32" s="47" t="s">
        <v>90</v>
      </c>
      <c r="C32" s="48" t="s">
        <v>71</v>
      </c>
      <c r="D32" s="56" t="s">
        <v>226</v>
      </c>
      <c r="E32" s="59" t="s">
        <v>226</v>
      </c>
      <c r="F32" s="59">
        <f t="shared" ref="F32:J32" si="10">F34</f>
        <v>54.717452317796614</v>
      </c>
      <c r="G32" s="59" t="s">
        <v>226</v>
      </c>
      <c r="H32" s="59">
        <f t="shared" si="10"/>
        <v>129.24524612817092</v>
      </c>
      <c r="I32" s="59" t="s">
        <v>226</v>
      </c>
      <c r="J32" s="59">
        <f t="shared" si="10"/>
        <v>105.16174632732348</v>
      </c>
      <c r="K32" s="59" t="s">
        <v>226</v>
      </c>
      <c r="L32" s="56">
        <f t="shared" si="7"/>
        <v>28.566944658333334</v>
      </c>
      <c r="M32" s="59" t="s">
        <v>226</v>
      </c>
      <c r="N32" s="59">
        <v>0</v>
      </c>
      <c r="O32" s="59" t="s">
        <v>226</v>
      </c>
      <c r="P32" s="59">
        <v>0</v>
      </c>
      <c r="Q32" s="59" t="s">
        <v>226</v>
      </c>
      <c r="R32" s="59">
        <v>0</v>
      </c>
      <c r="S32" s="59" t="s">
        <v>226</v>
      </c>
      <c r="T32" s="59">
        <f>T34</f>
        <v>11.513181100000001</v>
      </c>
      <c r="U32" s="59" t="s">
        <v>226</v>
      </c>
      <c r="V32" s="59">
        <v>0</v>
      </c>
      <c r="W32" s="59" t="s">
        <v>226</v>
      </c>
      <c r="X32" s="59">
        <f>X34</f>
        <v>17.053763558333333</v>
      </c>
      <c r="Y32" s="59" t="s">
        <v>226</v>
      </c>
      <c r="Z32" s="59">
        <f t="shared" ref="Z32" si="11">Z34</f>
        <v>105.16174632732348</v>
      </c>
      <c r="AA32" s="59" t="s">
        <v>226</v>
      </c>
      <c r="AB32" s="66">
        <v>0</v>
      </c>
      <c r="AC32" s="59" t="s">
        <v>226</v>
      </c>
      <c r="AD32" s="66">
        <f>J32-T32</f>
        <v>93.648565227323488</v>
      </c>
      <c r="AE32" s="59" t="s">
        <v>226</v>
      </c>
      <c r="AF32" s="66">
        <f t="shared" si="6"/>
        <v>-11.513181100000001</v>
      </c>
      <c r="AG32" s="59" t="s">
        <v>226</v>
      </c>
      <c r="AH32" s="59">
        <v>0</v>
      </c>
      <c r="AI32" s="63" t="s">
        <v>226</v>
      </c>
    </row>
    <row r="33" spans="1:35">
      <c r="A33" s="49"/>
      <c r="B33" s="47" t="s">
        <v>72</v>
      </c>
      <c r="C33" s="48"/>
      <c r="D33" s="56"/>
      <c r="E33" s="59"/>
      <c r="F33" s="59"/>
      <c r="G33" s="59"/>
      <c r="H33" s="60"/>
      <c r="I33" s="59"/>
      <c r="J33" s="60"/>
      <c r="K33" s="59"/>
      <c r="L33" s="56">
        <f t="shared" si="7"/>
        <v>0</v>
      </c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60"/>
      <c r="AA33" s="59"/>
      <c r="AB33" s="66"/>
      <c r="AC33" s="59"/>
      <c r="AD33" s="66"/>
      <c r="AE33" s="59"/>
      <c r="AF33" s="66">
        <f t="shared" si="6"/>
        <v>0</v>
      </c>
      <c r="AG33" s="59"/>
      <c r="AH33" s="59"/>
      <c r="AI33" s="58"/>
    </row>
    <row r="34" spans="1:35" ht="47.25">
      <c r="A34" s="49" t="s">
        <v>91</v>
      </c>
      <c r="B34" s="47" t="s">
        <v>92</v>
      </c>
      <c r="C34" s="48" t="s">
        <v>71</v>
      </c>
      <c r="D34" s="56" t="s">
        <v>226</v>
      </c>
      <c r="E34" s="59" t="s">
        <v>226</v>
      </c>
      <c r="F34" s="60">
        <f>SUM(F36:F54)</f>
        <v>54.717452317796614</v>
      </c>
      <c r="G34" s="59" t="s">
        <v>226</v>
      </c>
      <c r="H34" s="60">
        <f>SUM(H36:H54)</f>
        <v>129.24524612817092</v>
      </c>
      <c r="I34" s="60" t="s">
        <v>226</v>
      </c>
      <c r="J34" s="60">
        <f>SUM(J36:J54)</f>
        <v>105.16174632732348</v>
      </c>
      <c r="K34" s="60" t="s">
        <v>226</v>
      </c>
      <c r="L34" s="56">
        <f t="shared" si="7"/>
        <v>28.566944658333334</v>
      </c>
      <c r="M34" s="60" t="s">
        <v>226</v>
      </c>
      <c r="N34" s="59">
        <v>0</v>
      </c>
      <c r="O34" s="60" t="s">
        <v>226</v>
      </c>
      <c r="P34" s="59">
        <v>0</v>
      </c>
      <c r="Q34" s="60" t="s">
        <v>226</v>
      </c>
      <c r="R34" s="59">
        <v>0</v>
      </c>
      <c r="S34" s="60" t="s">
        <v>226</v>
      </c>
      <c r="T34" s="59">
        <f>SUM(T36:T54)</f>
        <v>11.513181100000001</v>
      </c>
      <c r="U34" s="60" t="s">
        <v>226</v>
      </c>
      <c r="V34" s="59">
        <v>0</v>
      </c>
      <c r="W34" s="60" t="s">
        <v>226</v>
      </c>
      <c r="X34" s="59">
        <f>SUM(X36:X54)</f>
        <v>17.053763558333333</v>
      </c>
      <c r="Y34" s="60" t="s">
        <v>226</v>
      </c>
      <c r="Z34" s="60">
        <f>SUM(Z36:Z54)</f>
        <v>105.16174632732348</v>
      </c>
      <c r="AA34" s="60" t="s">
        <v>226</v>
      </c>
      <c r="AB34" s="66">
        <v>0</v>
      </c>
      <c r="AC34" s="60" t="s">
        <v>226</v>
      </c>
      <c r="AD34" s="66">
        <f t="shared" ref="AD34:AD58" si="12">J34-T34</f>
        <v>93.648565227323488</v>
      </c>
      <c r="AE34" s="60" t="s">
        <v>226</v>
      </c>
      <c r="AF34" s="66">
        <f t="shared" si="6"/>
        <v>-11.513181100000001</v>
      </c>
      <c r="AG34" s="60" t="s">
        <v>226</v>
      </c>
      <c r="AH34" s="59">
        <v>0</v>
      </c>
      <c r="AI34" s="63" t="s">
        <v>226</v>
      </c>
    </row>
    <row r="35" spans="1:35">
      <c r="A35" s="49"/>
      <c r="B35" s="47" t="s">
        <v>72</v>
      </c>
      <c r="C35" s="48"/>
      <c r="D35" s="56"/>
      <c r="E35" s="59"/>
      <c r="F35" s="59"/>
      <c r="G35" s="59"/>
      <c r="H35" s="60"/>
      <c r="I35" s="59"/>
      <c r="J35" s="60"/>
      <c r="K35" s="59"/>
      <c r="L35" s="56">
        <f t="shared" si="7"/>
        <v>0</v>
      </c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60"/>
      <c r="AA35" s="59"/>
      <c r="AB35" s="66"/>
      <c r="AC35" s="59"/>
      <c r="AD35" s="66"/>
      <c r="AE35" s="59"/>
      <c r="AF35" s="66">
        <f t="shared" si="6"/>
        <v>0</v>
      </c>
      <c r="AG35" s="59"/>
      <c r="AH35" s="59"/>
      <c r="AI35" s="58"/>
    </row>
    <row r="36" spans="1:35" ht="47.25">
      <c r="A36" s="50" t="s">
        <v>93</v>
      </c>
      <c r="B36" s="51" t="s">
        <v>94</v>
      </c>
      <c r="C36" s="48" t="s">
        <v>95</v>
      </c>
      <c r="D36" s="56" t="s">
        <v>226</v>
      </c>
      <c r="E36" s="59" t="s">
        <v>226</v>
      </c>
      <c r="F36" s="59">
        <v>38.297096250000003</v>
      </c>
      <c r="G36" s="59" t="s">
        <v>226</v>
      </c>
      <c r="H36" s="60">
        <v>40.905293580508484</v>
      </c>
      <c r="I36" s="59" t="s">
        <v>226</v>
      </c>
      <c r="J36" s="60">
        <f>N36+R36+V36+Z36</f>
        <v>12.711864406779661</v>
      </c>
      <c r="K36" s="59" t="s">
        <v>226</v>
      </c>
      <c r="L36" s="56">
        <f t="shared" si="7"/>
        <v>12.496514433333333</v>
      </c>
      <c r="M36" s="59" t="s">
        <v>226</v>
      </c>
      <c r="N36" s="59">
        <v>0</v>
      </c>
      <c r="O36" s="59" t="s">
        <v>226</v>
      </c>
      <c r="P36" s="59">
        <v>0</v>
      </c>
      <c r="Q36" s="59" t="s">
        <v>226</v>
      </c>
      <c r="R36" s="59">
        <v>0</v>
      </c>
      <c r="S36" s="59" t="s">
        <v>226</v>
      </c>
      <c r="T36" s="59">
        <v>11.513181100000001</v>
      </c>
      <c r="U36" s="59" t="s">
        <v>226</v>
      </c>
      <c r="V36" s="59">
        <v>0</v>
      </c>
      <c r="W36" s="59" t="s">
        <v>226</v>
      </c>
      <c r="X36" s="59">
        <v>0.98333333333333328</v>
      </c>
      <c r="Y36" s="59" t="s">
        <v>226</v>
      </c>
      <c r="Z36" s="60">
        <v>12.711864406779661</v>
      </c>
      <c r="AA36" s="59" t="s">
        <v>226</v>
      </c>
      <c r="AB36" s="66">
        <v>0</v>
      </c>
      <c r="AC36" s="59" t="s">
        <v>226</v>
      </c>
      <c r="AD36" s="66">
        <f t="shared" si="12"/>
        <v>1.1986833067796603</v>
      </c>
      <c r="AE36" s="59" t="s">
        <v>226</v>
      </c>
      <c r="AF36" s="66">
        <f t="shared" si="6"/>
        <v>-11.513181100000001</v>
      </c>
      <c r="AG36" s="59" t="s">
        <v>226</v>
      </c>
      <c r="AH36" s="59">
        <v>0</v>
      </c>
      <c r="AI36" s="22" t="s">
        <v>333</v>
      </c>
    </row>
    <row r="37" spans="1:35" ht="47.25">
      <c r="A37" s="50" t="s">
        <v>96</v>
      </c>
      <c r="B37" s="51" t="s">
        <v>97</v>
      </c>
      <c r="C37" s="48" t="s">
        <v>98</v>
      </c>
      <c r="D37" s="56" t="s">
        <v>226</v>
      </c>
      <c r="E37" s="59" t="s">
        <v>226</v>
      </c>
      <c r="F37" s="59">
        <v>0.62260399999999994</v>
      </c>
      <c r="G37" s="59" t="s">
        <v>226</v>
      </c>
      <c r="H37" s="60">
        <v>5.2029553220338984</v>
      </c>
      <c r="I37" s="59" t="s">
        <v>226</v>
      </c>
      <c r="J37" s="60">
        <f t="shared" ref="J37:J54" si="13">N37+R37+V37+Z37</f>
        <v>1.512</v>
      </c>
      <c r="K37" s="59" t="s">
        <v>226</v>
      </c>
      <c r="L37" s="56">
        <f t="shared" si="7"/>
        <v>0</v>
      </c>
      <c r="M37" s="59" t="s">
        <v>226</v>
      </c>
      <c r="N37" s="59">
        <v>0</v>
      </c>
      <c r="O37" s="59" t="s">
        <v>226</v>
      </c>
      <c r="P37" s="59">
        <v>0</v>
      </c>
      <c r="Q37" s="59" t="s">
        <v>226</v>
      </c>
      <c r="R37" s="59">
        <v>0</v>
      </c>
      <c r="S37" s="59" t="s">
        <v>226</v>
      </c>
      <c r="T37" s="59">
        <v>0</v>
      </c>
      <c r="U37" s="59" t="s">
        <v>226</v>
      </c>
      <c r="V37" s="59">
        <v>0</v>
      </c>
      <c r="W37" s="59" t="s">
        <v>226</v>
      </c>
      <c r="X37" s="59">
        <v>0</v>
      </c>
      <c r="Y37" s="59" t="s">
        <v>226</v>
      </c>
      <c r="Z37" s="60">
        <v>1.512</v>
      </c>
      <c r="AA37" s="59" t="s">
        <v>226</v>
      </c>
      <c r="AB37" s="66">
        <v>0</v>
      </c>
      <c r="AC37" s="59" t="s">
        <v>226</v>
      </c>
      <c r="AD37" s="66">
        <f t="shared" si="12"/>
        <v>1.512</v>
      </c>
      <c r="AE37" s="59" t="s">
        <v>226</v>
      </c>
      <c r="AF37" s="66">
        <f t="shared" si="6"/>
        <v>0</v>
      </c>
      <c r="AG37" s="59" t="s">
        <v>226</v>
      </c>
      <c r="AH37" s="59">
        <f>AF37</f>
        <v>0</v>
      </c>
      <c r="AI37" s="63" t="s">
        <v>226</v>
      </c>
    </row>
    <row r="38" spans="1:35" ht="47.25">
      <c r="A38" s="50" t="s">
        <v>99</v>
      </c>
      <c r="B38" s="51" t="s">
        <v>100</v>
      </c>
      <c r="C38" s="48" t="s">
        <v>101</v>
      </c>
      <c r="D38" s="56" t="s">
        <v>226</v>
      </c>
      <c r="E38" s="59" t="s">
        <v>226</v>
      </c>
      <c r="F38" s="59">
        <v>3.859821144067797</v>
      </c>
      <c r="G38" s="59" t="s">
        <v>226</v>
      </c>
      <c r="H38" s="60">
        <v>17.824878110169493</v>
      </c>
      <c r="I38" s="59" t="s">
        <v>226</v>
      </c>
      <c r="J38" s="60">
        <f t="shared" si="13"/>
        <v>19.792587813559326</v>
      </c>
      <c r="K38" s="59" t="s">
        <v>226</v>
      </c>
      <c r="L38" s="56">
        <f t="shared" si="7"/>
        <v>0</v>
      </c>
      <c r="M38" s="59" t="s">
        <v>226</v>
      </c>
      <c r="N38" s="59">
        <v>0</v>
      </c>
      <c r="O38" s="59" t="s">
        <v>226</v>
      </c>
      <c r="P38" s="59">
        <v>0</v>
      </c>
      <c r="Q38" s="59" t="s">
        <v>226</v>
      </c>
      <c r="R38" s="59">
        <v>0</v>
      </c>
      <c r="S38" s="59" t="s">
        <v>226</v>
      </c>
      <c r="T38" s="59">
        <v>0</v>
      </c>
      <c r="U38" s="59" t="s">
        <v>226</v>
      </c>
      <c r="V38" s="59">
        <v>0</v>
      </c>
      <c r="W38" s="59" t="s">
        <v>226</v>
      </c>
      <c r="X38" s="59">
        <v>0</v>
      </c>
      <c r="Y38" s="59" t="s">
        <v>226</v>
      </c>
      <c r="Z38" s="60">
        <v>19.792587813559326</v>
      </c>
      <c r="AA38" s="59" t="s">
        <v>226</v>
      </c>
      <c r="AB38" s="66">
        <v>0</v>
      </c>
      <c r="AC38" s="59" t="s">
        <v>226</v>
      </c>
      <c r="AD38" s="66">
        <f t="shared" si="12"/>
        <v>19.792587813559326</v>
      </c>
      <c r="AE38" s="59" t="s">
        <v>226</v>
      </c>
      <c r="AF38" s="66">
        <f t="shared" si="6"/>
        <v>0</v>
      </c>
      <c r="AG38" s="59" t="s">
        <v>226</v>
      </c>
      <c r="AH38" s="59">
        <v>0</v>
      </c>
      <c r="AI38" s="58" t="s">
        <v>226</v>
      </c>
    </row>
    <row r="39" spans="1:35" ht="63">
      <c r="A39" s="50" t="s">
        <v>102</v>
      </c>
      <c r="B39" s="51" t="s">
        <v>103</v>
      </c>
      <c r="C39" s="48" t="s">
        <v>104</v>
      </c>
      <c r="D39" s="56" t="s">
        <v>226</v>
      </c>
      <c r="E39" s="59" t="s">
        <v>226</v>
      </c>
      <c r="F39" s="59">
        <v>0.46643499999999999</v>
      </c>
      <c r="G39" s="59" t="s">
        <v>226</v>
      </c>
      <c r="H39" s="60">
        <v>4.4453963050847456</v>
      </c>
      <c r="I39" s="59" t="s">
        <v>226</v>
      </c>
      <c r="J39" s="60">
        <f t="shared" si="13"/>
        <v>4.4834096949152542</v>
      </c>
      <c r="K39" s="59" t="s">
        <v>226</v>
      </c>
      <c r="L39" s="56">
        <f t="shared" si="7"/>
        <v>2.4448011250000001</v>
      </c>
      <c r="M39" s="59" t="s">
        <v>226</v>
      </c>
      <c r="N39" s="59">
        <v>0</v>
      </c>
      <c r="O39" s="59" t="s">
        <v>226</v>
      </c>
      <c r="P39" s="59">
        <v>0</v>
      </c>
      <c r="Q39" s="59" t="s">
        <v>226</v>
      </c>
      <c r="R39" s="59">
        <v>0</v>
      </c>
      <c r="S39" s="59" t="s">
        <v>226</v>
      </c>
      <c r="T39" s="59">
        <v>0</v>
      </c>
      <c r="U39" s="59" t="s">
        <v>226</v>
      </c>
      <c r="V39" s="59">
        <v>0</v>
      </c>
      <c r="W39" s="59" t="s">
        <v>226</v>
      </c>
      <c r="X39" s="59">
        <v>2.4448011250000001</v>
      </c>
      <c r="Y39" s="59" t="s">
        <v>226</v>
      </c>
      <c r="Z39" s="60">
        <v>4.4834096949152542</v>
      </c>
      <c r="AA39" s="59" t="s">
        <v>226</v>
      </c>
      <c r="AB39" s="66">
        <v>0</v>
      </c>
      <c r="AC39" s="59" t="s">
        <v>226</v>
      </c>
      <c r="AD39" s="66">
        <f t="shared" si="12"/>
        <v>4.4834096949152542</v>
      </c>
      <c r="AE39" s="59" t="s">
        <v>226</v>
      </c>
      <c r="AF39" s="66">
        <f t="shared" si="6"/>
        <v>0</v>
      </c>
      <c r="AG39" s="59" t="s">
        <v>226</v>
      </c>
      <c r="AH39" s="59">
        <v>0</v>
      </c>
      <c r="AI39" s="58" t="s">
        <v>226</v>
      </c>
    </row>
    <row r="40" spans="1:35" ht="47.25">
      <c r="A40" s="50" t="s">
        <v>105</v>
      </c>
      <c r="B40" s="51" t="s">
        <v>106</v>
      </c>
      <c r="C40" s="48" t="s">
        <v>107</v>
      </c>
      <c r="D40" s="56" t="s">
        <v>226</v>
      </c>
      <c r="E40" s="59" t="s">
        <v>226</v>
      </c>
      <c r="F40" s="59">
        <v>0.49252299999999999</v>
      </c>
      <c r="G40" s="59" t="s">
        <v>226</v>
      </c>
      <c r="H40" s="60">
        <v>2.2128212711864412</v>
      </c>
      <c r="I40" s="59" t="s">
        <v>226</v>
      </c>
      <c r="J40" s="60">
        <f t="shared" si="13"/>
        <v>2.4694603728813562</v>
      </c>
      <c r="K40" s="59" t="s">
        <v>226</v>
      </c>
      <c r="L40" s="56">
        <f t="shared" si="7"/>
        <v>1.299633525</v>
      </c>
      <c r="M40" s="59" t="s">
        <v>226</v>
      </c>
      <c r="N40" s="59">
        <v>0</v>
      </c>
      <c r="O40" s="59" t="s">
        <v>226</v>
      </c>
      <c r="P40" s="59">
        <v>0</v>
      </c>
      <c r="Q40" s="59" t="s">
        <v>226</v>
      </c>
      <c r="R40" s="59">
        <v>0</v>
      </c>
      <c r="S40" s="59" t="s">
        <v>226</v>
      </c>
      <c r="T40" s="59">
        <v>0</v>
      </c>
      <c r="U40" s="59" t="s">
        <v>226</v>
      </c>
      <c r="V40" s="59">
        <v>0</v>
      </c>
      <c r="W40" s="59" t="s">
        <v>226</v>
      </c>
      <c r="X40" s="59">
        <v>1.299633525</v>
      </c>
      <c r="Y40" s="59" t="s">
        <v>226</v>
      </c>
      <c r="Z40" s="60">
        <v>2.4694603728813562</v>
      </c>
      <c r="AA40" s="59" t="s">
        <v>226</v>
      </c>
      <c r="AB40" s="66">
        <v>0</v>
      </c>
      <c r="AC40" s="59" t="s">
        <v>226</v>
      </c>
      <c r="AD40" s="66">
        <f t="shared" si="12"/>
        <v>2.4694603728813562</v>
      </c>
      <c r="AE40" s="59" t="s">
        <v>226</v>
      </c>
      <c r="AF40" s="66">
        <f t="shared" si="6"/>
        <v>0</v>
      </c>
      <c r="AG40" s="59" t="s">
        <v>226</v>
      </c>
      <c r="AH40" s="59">
        <v>0</v>
      </c>
      <c r="AI40" s="58" t="s">
        <v>226</v>
      </c>
    </row>
    <row r="41" spans="1:35" ht="47.25">
      <c r="A41" s="50" t="s">
        <v>108</v>
      </c>
      <c r="B41" s="51" t="s">
        <v>109</v>
      </c>
      <c r="C41" s="48" t="s">
        <v>110</v>
      </c>
      <c r="D41" s="56" t="s">
        <v>226</v>
      </c>
      <c r="E41" s="59" t="s">
        <v>226</v>
      </c>
      <c r="F41" s="59">
        <v>0.72472500000000006</v>
      </c>
      <c r="G41" s="59" t="s">
        <v>226</v>
      </c>
      <c r="H41" s="60">
        <v>6.3841498983050853</v>
      </c>
      <c r="I41" s="59" t="s">
        <v>226</v>
      </c>
      <c r="J41" s="60">
        <f t="shared" si="13"/>
        <v>6.4889236271186448</v>
      </c>
      <c r="K41" s="59" t="s">
        <v>226</v>
      </c>
      <c r="L41" s="56">
        <f t="shared" si="7"/>
        <v>0.41411999166666669</v>
      </c>
      <c r="M41" s="59" t="s">
        <v>226</v>
      </c>
      <c r="N41" s="59">
        <v>0</v>
      </c>
      <c r="O41" s="59" t="s">
        <v>226</v>
      </c>
      <c r="P41" s="59">
        <v>0</v>
      </c>
      <c r="Q41" s="59" t="s">
        <v>226</v>
      </c>
      <c r="R41" s="59">
        <v>0</v>
      </c>
      <c r="S41" s="59" t="s">
        <v>226</v>
      </c>
      <c r="T41" s="59">
        <v>0</v>
      </c>
      <c r="U41" s="59" t="s">
        <v>226</v>
      </c>
      <c r="V41" s="59">
        <v>0</v>
      </c>
      <c r="W41" s="59" t="s">
        <v>226</v>
      </c>
      <c r="X41" s="59">
        <v>0.41411999166666669</v>
      </c>
      <c r="Y41" s="59" t="s">
        <v>226</v>
      </c>
      <c r="Z41" s="60">
        <v>6.4889236271186448</v>
      </c>
      <c r="AA41" s="59" t="s">
        <v>226</v>
      </c>
      <c r="AB41" s="66">
        <v>0</v>
      </c>
      <c r="AC41" s="59" t="s">
        <v>226</v>
      </c>
      <c r="AD41" s="66">
        <f t="shared" si="12"/>
        <v>6.4889236271186448</v>
      </c>
      <c r="AE41" s="59" t="s">
        <v>226</v>
      </c>
      <c r="AF41" s="66">
        <f t="shared" si="6"/>
        <v>0</v>
      </c>
      <c r="AG41" s="59" t="s">
        <v>226</v>
      </c>
      <c r="AH41" s="59">
        <v>0</v>
      </c>
      <c r="AI41" s="58" t="s">
        <v>226</v>
      </c>
    </row>
    <row r="42" spans="1:35" ht="47.25">
      <c r="A42" s="50" t="s">
        <v>111</v>
      </c>
      <c r="B42" s="51" t="s">
        <v>112</v>
      </c>
      <c r="C42" s="48" t="s">
        <v>113</v>
      </c>
      <c r="D42" s="56" t="s">
        <v>226</v>
      </c>
      <c r="E42" s="59" t="s">
        <v>226</v>
      </c>
      <c r="F42" s="59">
        <v>2.0065215762711865</v>
      </c>
      <c r="G42" s="59" t="s">
        <v>226</v>
      </c>
      <c r="H42" s="60">
        <v>9.0287093898305102</v>
      </c>
      <c r="I42" s="59" t="s">
        <v>226</v>
      </c>
      <c r="J42" s="60">
        <f t="shared" si="13"/>
        <v>10.683421220338985</v>
      </c>
      <c r="K42" s="59" t="s">
        <v>226</v>
      </c>
      <c r="L42" s="56">
        <f t="shared" si="7"/>
        <v>0</v>
      </c>
      <c r="M42" s="59" t="s">
        <v>226</v>
      </c>
      <c r="N42" s="59">
        <v>0</v>
      </c>
      <c r="O42" s="59" t="s">
        <v>226</v>
      </c>
      <c r="P42" s="59">
        <v>0</v>
      </c>
      <c r="Q42" s="59" t="s">
        <v>226</v>
      </c>
      <c r="R42" s="59">
        <v>0</v>
      </c>
      <c r="S42" s="59" t="s">
        <v>226</v>
      </c>
      <c r="T42" s="59">
        <v>0</v>
      </c>
      <c r="U42" s="59" t="s">
        <v>226</v>
      </c>
      <c r="V42" s="59">
        <v>0</v>
      </c>
      <c r="W42" s="59" t="s">
        <v>226</v>
      </c>
      <c r="X42" s="59">
        <v>0</v>
      </c>
      <c r="Y42" s="59" t="s">
        <v>226</v>
      </c>
      <c r="Z42" s="60">
        <v>10.683421220338985</v>
      </c>
      <c r="AA42" s="59" t="s">
        <v>226</v>
      </c>
      <c r="AB42" s="66">
        <v>0</v>
      </c>
      <c r="AC42" s="59" t="s">
        <v>226</v>
      </c>
      <c r="AD42" s="66">
        <f t="shared" si="12"/>
        <v>10.683421220338985</v>
      </c>
      <c r="AE42" s="59" t="s">
        <v>226</v>
      </c>
      <c r="AF42" s="66">
        <f t="shared" si="6"/>
        <v>0</v>
      </c>
      <c r="AG42" s="59" t="s">
        <v>226</v>
      </c>
      <c r="AH42" s="59">
        <v>0</v>
      </c>
      <c r="AI42" s="58" t="s">
        <v>226</v>
      </c>
    </row>
    <row r="43" spans="1:35" ht="47.25">
      <c r="A43" s="50" t="s">
        <v>128</v>
      </c>
      <c r="B43" s="51" t="s">
        <v>129</v>
      </c>
      <c r="C43" s="48" t="s">
        <v>130</v>
      </c>
      <c r="D43" s="56" t="s">
        <v>226</v>
      </c>
      <c r="E43" s="59" t="s">
        <v>226</v>
      </c>
      <c r="F43" s="59">
        <v>0.53538700000000006</v>
      </c>
      <c r="G43" s="59" t="s">
        <v>226</v>
      </c>
      <c r="H43" s="60">
        <v>3.1172570855359711</v>
      </c>
      <c r="I43" s="59" t="s">
        <v>226</v>
      </c>
      <c r="J43" s="60">
        <f t="shared" si="13"/>
        <v>3.3341000177393609</v>
      </c>
      <c r="K43" s="59" t="s">
        <v>226</v>
      </c>
      <c r="L43" s="56">
        <f t="shared" si="7"/>
        <v>0.68166666666666664</v>
      </c>
      <c r="M43" s="59" t="s">
        <v>226</v>
      </c>
      <c r="N43" s="59">
        <v>0</v>
      </c>
      <c r="O43" s="59" t="s">
        <v>226</v>
      </c>
      <c r="P43" s="59">
        <v>0</v>
      </c>
      <c r="Q43" s="59" t="s">
        <v>226</v>
      </c>
      <c r="R43" s="59">
        <v>0</v>
      </c>
      <c r="S43" s="59" t="s">
        <v>226</v>
      </c>
      <c r="T43" s="59">
        <v>0</v>
      </c>
      <c r="U43" s="59" t="s">
        <v>226</v>
      </c>
      <c r="V43" s="59">
        <v>0</v>
      </c>
      <c r="W43" s="59" t="s">
        <v>226</v>
      </c>
      <c r="X43" s="59">
        <v>0.68166666666666664</v>
      </c>
      <c r="Y43" s="59" t="s">
        <v>226</v>
      </c>
      <c r="Z43" s="60">
        <v>3.3341000177393609</v>
      </c>
      <c r="AA43" s="59" t="s">
        <v>226</v>
      </c>
      <c r="AB43" s="66">
        <v>0</v>
      </c>
      <c r="AC43" s="59" t="s">
        <v>226</v>
      </c>
      <c r="AD43" s="66">
        <f t="shared" si="12"/>
        <v>3.3341000177393609</v>
      </c>
      <c r="AE43" s="59" t="s">
        <v>226</v>
      </c>
      <c r="AF43" s="66">
        <f t="shared" si="6"/>
        <v>0</v>
      </c>
      <c r="AG43" s="59" t="s">
        <v>226</v>
      </c>
      <c r="AH43" s="59">
        <f t="shared" ref="AH43" si="14">AF43</f>
        <v>0</v>
      </c>
      <c r="AI43" s="58" t="s">
        <v>226</v>
      </c>
    </row>
    <row r="44" spans="1:35" ht="47.25">
      <c r="A44" s="50" t="s">
        <v>131</v>
      </c>
      <c r="B44" s="51" t="s">
        <v>132</v>
      </c>
      <c r="C44" s="48" t="s">
        <v>133</v>
      </c>
      <c r="D44" s="56" t="s">
        <v>226</v>
      </c>
      <c r="E44" s="59" t="s">
        <v>226</v>
      </c>
      <c r="F44" s="59">
        <v>0.38635593220338987</v>
      </c>
      <c r="G44" s="59" t="s">
        <v>226</v>
      </c>
      <c r="H44" s="60">
        <v>2.7264920821977459</v>
      </c>
      <c r="I44" s="59" t="s">
        <v>226</v>
      </c>
      <c r="J44" s="60">
        <f t="shared" si="13"/>
        <v>2.8416823364350341</v>
      </c>
      <c r="K44" s="59" t="s">
        <v>226</v>
      </c>
      <c r="L44" s="56">
        <f t="shared" si="7"/>
        <v>0.49284456666666671</v>
      </c>
      <c r="M44" s="59" t="s">
        <v>226</v>
      </c>
      <c r="N44" s="59">
        <v>0</v>
      </c>
      <c r="O44" s="59" t="s">
        <v>226</v>
      </c>
      <c r="P44" s="59">
        <v>0</v>
      </c>
      <c r="Q44" s="59" t="s">
        <v>226</v>
      </c>
      <c r="R44" s="59">
        <v>0</v>
      </c>
      <c r="S44" s="59" t="s">
        <v>226</v>
      </c>
      <c r="T44" s="59">
        <v>0</v>
      </c>
      <c r="U44" s="59" t="s">
        <v>226</v>
      </c>
      <c r="V44" s="59">
        <v>0</v>
      </c>
      <c r="W44" s="59" t="s">
        <v>226</v>
      </c>
      <c r="X44" s="59">
        <v>0.49284456666666671</v>
      </c>
      <c r="Y44" s="59" t="s">
        <v>226</v>
      </c>
      <c r="Z44" s="60">
        <v>2.8416823364350341</v>
      </c>
      <c r="AA44" s="59" t="s">
        <v>226</v>
      </c>
      <c r="AB44" s="66">
        <v>0</v>
      </c>
      <c r="AC44" s="59" t="s">
        <v>226</v>
      </c>
      <c r="AD44" s="66">
        <f t="shared" si="12"/>
        <v>2.8416823364350341</v>
      </c>
      <c r="AE44" s="59" t="s">
        <v>226</v>
      </c>
      <c r="AF44" s="66">
        <f t="shared" si="6"/>
        <v>0</v>
      </c>
      <c r="AG44" s="59" t="s">
        <v>226</v>
      </c>
      <c r="AH44" s="59">
        <v>0</v>
      </c>
      <c r="AI44" s="58" t="s">
        <v>226</v>
      </c>
    </row>
    <row r="45" spans="1:35" ht="47.25">
      <c r="A45" s="50" t="s">
        <v>134</v>
      </c>
      <c r="B45" s="51" t="s">
        <v>135</v>
      </c>
      <c r="C45" s="48" t="s">
        <v>136</v>
      </c>
      <c r="D45" s="56" t="s">
        <v>226</v>
      </c>
      <c r="E45" s="59" t="s">
        <v>226</v>
      </c>
      <c r="F45" s="59">
        <v>0.46372700000000006</v>
      </c>
      <c r="G45" s="59" t="s">
        <v>226</v>
      </c>
      <c r="H45" s="60">
        <v>3.9954710978567625</v>
      </c>
      <c r="I45" s="59" t="s">
        <v>226</v>
      </c>
      <c r="J45" s="60">
        <f t="shared" si="13"/>
        <v>4.0700904707381182</v>
      </c>
      <c r="K45" s="59" t="s">
        <v>226</v>
      </c>
      <c r="L45" s="56">
        <f t="shared" si="7"/>
        <v>0</v>
      </c>
      <c r="M45" s="59" t="s">
        <v>226</v>
      </c>
      <c r="N45" s="59">
        <v>0</v>
      </c>
      <c r="O45" s="59" t="s">
        <v>226</v>
      </c>
      <c r="P45" s="59">
        <v>0</v>
      </c>
      <c r="Q45" s="59" t="s">
        <v>226</v>
      </c>
      <c r="R45" s="59">
        <v>0</v>
      </c>
      <c r="S45" s="59" t="s">
        <v>226</v>
      </c>
      <c r="T45" s="59">
        <v>0</v>
      </c>
      <c r="U45" s="59" t="s">
        <v>226</v>
      </c>
      <c r="V45" s="59">
        <v>0</v>
      </c>
      <c r="W45" s="59" t="s">
        <v>226</v>
      </c>
      <c r="X45" s="59">
        <v>0</v>
      </c>
      <c r="Y45" s="59" t="s">
        <v>226</v>
      </c>
      <c r="Z45" s="60">
        <v>4.0700904707381182</v>
      </c>
      <c r="AA45" s="59" t="s">
        <v>226</v>
      </c>
      <c r="AB45" s="66">
        <v>0</v>
      </c>
      <c r="AC45" s="59" t="s">
        <v>226</v>
      </c>
      <c r="AD45" s="66">
        <f t="shared" si="12"/>
        <v>4.0700904707381182</v>
      </c>
      <c r="AE45" s="59" t="s">
        <v>226</v>
      </c>
      <c r="AF45" s="66">
        <f t="shared" si="6"/>
        <v>0</v>
      </c>
      <c r="AG45" s="59" t="s">
        <v>226</v>
      </c>
      <c r="AH45" s="59">
        <v>0</v>
      </c>
      <c r="AI45" s="58" t="s">
        <v>226</v>
      </c>
    </row>
    <row r="46" spans="1:35" ht="47.25">
      <c r="A46" s="50" t="s">
        <v>137</v>
      </c>
      <c r="B46" s="51" t="s">
        <v>138</v>
      </c>
      <c r="C46" s="48" t="s">
        <v>139</v>
      </c>
      <c r="D46" s="56" t="s">
        <v>226</v>
      </c>
      <c r="E46" s="59" t="s">
        <v>226</v>
      </c>
      <c r="F46" s="59">
        <v>0.57966901694915252</v>
      </c>
      <c r="G46" s="59" t="s">
        <v>226</v>
      </c>
      <c r="H46" s="60">
        <v>2.2456107650179815</v>
      </c>
      <c r="I46" s="59" t="s">
        <v>226</v>
      </c>
      <c r="J46" s="60">
        <f t="shared" si="13"/>
        <v>2.5833475785773032</v>
      </c>
      <c r="K46" s="59" t="s">
        <v>226</v>
      </c>
      <c r="L46" s="56">
        <f t="shared" si="7"/>
        <v>0</v>
      </c>
      <c r="M46" s="59" t="s">
        <v>226</v>
      </c>
      <c r="N46" s="59">
        <v>0</v>
      </c>
      <c r="O46" s="59" t="s">
        <v>226</v>
      </c>
      <c r="P46" s="59">
        <v>0</v>
      </c>
      <c r="Q46" s="59" t="s">
        <v>226</v>
      </c>
      <c r="R46" s="59">
        <v>0</v>
      </c>
      <c r="S46" s="59" t="s">
        <v>226</v>
      </c>
      <c r="T46" s="59">
        <v>0</v>
      </c>
      <c r="U46" s="59" t="s">
        <v>226</v>
      </c>
      <c r="V46" s="59">
        <v>0</v>
      </c>
      <c r="W46" s="59" t="s">
        <v>226</v>
      </c>
      <c r="X46" s="59">
        <v>0</v>
      </c>
      <c r="Y46" s="59" t="s">
        <v>226</v>
      </c>
      <c r="Z46" s="60">
        <v>2.5833475785773032</v>
      </c>
      <c r="AA46" s="59" t="s">
        <v>226</v>
      </c>
      <c r="AB46" s="66">
        <v>0</v>
      </c>
      <c r="AC46" s="59" t="s">
        <v>226</v>
      </c>
      <c r="AD46" s="66">
        <f t="shared" si="12"/>
        <v>2.5833475785773032</v>
      </c>
      <c r="AE46" s="59" t="s">
        <v>226</v>
      </c>
      <c r="AF46" s="66">
        <f t="shared" si="6"/>
        <v>0</v>
      </c>
      <c r="AG46" s="59" t="s">
        <v>226</v>
      </c>
      <c r="AH46" s="59">
        <v>0</v>
      </c>
      <c r="AI46" s="58" t="s">
        <v>226</v>
      </c>
    </row>
    <row r="47" spans="1:35" ht="47.25">
      <c r="A47" s="50" t="s">
        <v>140</v>
      </c>
      <c r="B47" s="51" t="s">
        <v>141</v>
      </c>
      <c r="C47" s="48" t="s">
        <v>142</v>
      </c>
      <c r="D47" s="56" t="s">
        <v>226</v>
      </c>
      <c r="E47" s="59" t="s">
        <v>226</v>
      </c>
      <c r="F47" s="59">
        <v>0.6614890000000001</v>
      </c>
      <c r="G47" s="59" t="s">
        <v>226</v>
      </c>
      <c r="H47" s="60">
        <v>3.8670230579270757</v>
      </c>
      <c r="I47" s="59" t="s">
        <v>226</v>
      </c>
      <c r="J47" s="60">
        <f t="shared" si="13"/>
        <v>4.1333561257236857</v>
      </c>
      <c r="K47" s="59" t="s">
        <v>226</v>
      </c>
      <c r="L47" s="56">
        <f t="shared" si="7"/>
        <v>3.7150007500000002</v>
      </c>
      <c r="M47" s="59" t="s">
        <v>226</v>
      </c>
      <c r="N47" s="59">
        <v>0</v>
      </c>
      <c r="O47" s="59" t="s">
        <v>226</v>
      </c>
      <c r="P47" s="59">
        <v>0</v>
      </c>
      <c r="Q47" s="59" t="s">
        <v>226</v>
      </c>
      <c r="R47" s="59">
        <v>0</v>
      </c>
      <c r="S47" s="59" t="s">
        <v>226</v>
      </c>
      <c r="T47" s="59">
        <v>0</v>
      </c>
      <c r="U47" s="59" t="s">
        <v>226</v>
      </c>
      <c r="V47" s="59">
        <v>0</v>
      </c>
      <c r="W47" s="59" t="s">
        <v>226</v>
      </c>
      <c r="X47" s="59">
        <v>3.7150007500000002</v>
      </c>
      <c r="Y47" s="59" t="s">
        <v>226</v>
      </c>
      <c r="Z47" s="60">
        <v>4.1333561257236857</v>
      </c>
      <c r="AA47" s="59" t="s">
        <v>226</v>
      </c>
      <c r="AB47" s="66">
        <v>0</v>
      </c>
      <c r="AC47" s="59" t="s">
        <v>226</v>
      </c>
      <c r="AD47" s="66">
        <f t="shared" si="12"/>
        <v>4.1333561257236857</v>
      </c>
      <c r="AE47" s="59" t="s">
        <v>226</v>
      </c>
      <c r="AF47" s="66">
        <f t="shared" si="6"/>
        <v>0</v>
      </c>
      <c r="AG47" s="59" t="s">
        <v>226</v>
      </c>
      <c r="AH47" s="59">
        <v>0</v>
      </c>
      <c r="AI47" s="58" t="s">
        <v>226</v>
      </c>
    </row>
    <row r="48" spans="1:35" ht="47.25">
      <c r="A48" s="50" t="s">
        <v>143</v>
      </c>
      <c r="B48" s="51" t="s">
        <v>144</v>
      </c>
      <c r="C48" s="48" t="s">
        <v>145</v>
      </c>
      <c r="D48" s="56" t="s">
        <v>226</v>
      </c>
      <c r="E48" s="59" t="s">
        <v>226</v>
      </c>
      <c r="F48" s="59">
        <v>0.69189300000000009</v>
      </c>
      <c r="G48" s="59" t="s">
        <v>226</v>
      </c>
      <c r="H48" s="60">
        <v>8.3042061997129473</v>
      </c>
      <c r="I48" s="59" t="s">
        <v>226</v>
      </c>
      <c r="J48" s="60">
        <f t="shared" si="13"/>
        <v>8.2108275895434559</v>
      </c>
      <c r="K48" s="59" t="s">
        <v>226</v>
      </c>
      <c r="L48" s="56">
        <f t="shared" si="7"/>
        <v>3.5292159416666666</v>
      </c>
      <c r="M48" s="59" t="s">
        <v>226</v>
      </c>
      <c r="N48" s="59">
        <v>0</v>
      </c>
      <c r="O48" s="59" t="s">
        <v>226</v>
      </c>
      <c r="P48" s="59">
        <v>0</v>
      </c>
      <c r="Q48" s="59" t="s">
        <v>226</v>
      </c>
      <c r="R48" s="59">
        <v>0</v>
      </c>
      <c r="S48" s="59" t="s">
        <v>226</v>
      </c>
      <c r="T48" s="59">
        <v>0</v>
      </c>
      <c r="U48" s="59" t="s">
        <v>226</v>
      </c>
      <c r="V48" s="59">
        <v>0</v>
      </c>
      <c r="W48" s="59" t="s">
        <v>226</v>
      </c>
      <c r="X48" s="59">
        <v>3.5292159416666666</v>
      </c>
      <c r="Y48" s="59" t="s">
        <v>226</v>
      </c>
      <c r="Z48" s="60">
        <v>8.2108275895434559</v>
      </c>
      <c r="AA48" s="59" t="s">
        <v>226</v>
      </c>
      <c r="AB48" s="66">
        <v>0</v>
      </c>
      <c r="AC48" s="59" t="s">
        <v>226</v>
      </c>
      <c r="AD48" s="66">
        <f t="shared" si="12"/>
        <v>8.2108275895434559</v>
      </c>
      <c r="AE48" s="59" t="s">
        <v>226</v>
      </c>
      <c r="AF48" s="66">
        <f t="shared" si="6"/>
        <v>0</v>
      </c>
      <c r="AG48" s="59" t="s">
        <v>226</v>
      </c>
      <c r="AH48" s="59">
        <v>0</v>
      </c>
      <c r="AI48" s="58" t="s">
        <v>226</v>
      </c>
    </row>
    <row r="49" spans="1:35" ht="63">
      <c r="A49" s="50" t="s">
        <v>146</v>
      </c>
      <c r="B49" s="51" t="s">
        <v>147</v>
      </c>
      <c r="C49" s="48" t="s">
        <v>148</v>
      </c>
      <c r="D49" s="56" t="s">
        <v>226</v>
      </c>
      <c r="E49" s="59" t="s">
        <v>226</v>
      </c>
      <c r="F49" s="59">
        <v>1.1031360169491526</v>
      </c>
      <c r="G49" s="59" t="s">
        <v>226</v>
      </c>
      <c r="H49" s="60">
        <v>2.6314287829186087</v>
      </c>
      <c r="I49" s="59" t="s">
        <v>226</v>
      </c>
      <c r="J49" s="60">
        <f t="shared" si="13"/>
        <v>3.4089643761389481</v>
      </c>
      <c r="K49" s="59" t="s">
        <v>226</v>
      </c>
      <c r="L49" s="56">
        <f t="shared" si="7"/>
        <v>0</v>
      </c>
      <c r="M49" s="59" t="s">
        <v>226</v>
      </c>
      <c r="N49" s="59">
        <v>0</v>
      </c>
      <c r="O49" s="59" t="s">
        <v>226</v>
      </c>
      <c r="P49" s="59">
        <v>0</v>
      </c>
      <c r="Q49" s="59" t="s">
        <v>226</v>
      </c>
      <c r="R49" s="59">
        <v>0</v>
      </c>
      <c r="S49" s="59" t="s">
        <v>226</v>
      </c>
      <c r="T49" s="59">
        <v>0</v>
      </c>
      <c r="U49" s="59" t="s">
        <v>226</v>
      </c>
      <c r="V49" s="59">
        <v>0</v>
      </c>
      <c r="W49" s="59" t="s">
        <v>226</v>
      </c>
      <c r="X49" s="59">
        <v>0</v>
      </c>
      <c r="Y49" s="59" t="s">
        <v>226</v>
      </c>
      <c r="Z49" s="60">
        <v>3.4089643761389481</v>
      </c>
      <c r="AA49" s="59" t="s">
        <v>226</v>
      </c>
      <c r="AB49" s="66">
        <v>0</v>
      </c>
      <c r="AC49" s="59" t="s">
        <v>226</v>
      </c>
      <c r="AD49" s="66">
        <f t="shared" si="12"/>
        <v>3.4089643761389481</v>
      </c>
      <c r="AE49" s="59" t="s">
        <v>226</v>
      </c>
      <c r="AF49" s="66">
        <f t="shared" si="6"/>
        <v>0</v>
      </c>
      <c r="AG49" s="59" t="s">
        <v>226</v>
      </c>
      <c r="AH49" s="59">
        <v>0</v>
      </c>
      <c r="AI49" s="58" t="s">
        <v>226</v>
      </c>
    </row>
    <row r="50" spans="1:35" ht="63">
      <c r="A50" s="50" t="s">
        <v>149</v>
      </c>
      <c r="B50" s="51" t="s">
        <v>150</v>
      </c>
      <c r="C50" s="48" t="s">
        <v>151</v>
      </c>
      <c r="D50" s="56" t="s">
        <v>226</v>
      </c>
      <c r="E50" s="59" t="s">
        <v>226</v>
      </c>
      <c r="F50" s="59">
        <v>0.5706902627118644</v>
      </c>
      <c r="G50" s="59" t="s">
        <v>226</v>
      </c>
      <c r="H50" s="60">
        <v>2.8603507607685987</v>
      </c>
      <c r="I50" s="59" t="s">
        <v>226</v>
      </c>
      <c r="J50" s="60">
        <f t="shared" si="13"/>
        <v>3.1316499217855478</v>
      </c>
      <c r="K50" s="59" t="s">
        <v>226</v>
      </c>
      <c r="L50" s="56">
        <f t="shared" si="7"/>
        <v>0</v>
      </c>
      <c r="M50" s="59" t="s">
        <v>226</v>
      </c>
      <c r="N50" s="59">
        <v>0</v>
      </c>
      <c r="O50" s="59" t="s">
        <v>226</v>
      </c>
      <c r="P50" s="59">
        <v>0</v>
      </c>
      <c r="Q50" s="59" t="s">
        <v>226</v>
      </c>
      <c r="R50" s="59">
        <v>0</v>
      </c>
      <c r="S50" s="59" t="s">
        <v>226</v>
      </c>
      <c r="T50" s="59">
        <v>0</v>
      </c>
      <c r="U50" s="59" t="s">
        <v>226</v>
      </c>
      <c r="V50" s="59">
        <v>0</v>
      </c>
      <c r="W50" s="59" t="s">
        <v>226</v>
      </c>
      <c r="X50" s="59">
        <v>0</v>
      </c>
      <c r="Y50" s="59" t="s">
        <v>226</v>
      </c>
      <c r="Z50" s="60">
        <v>3.1316499217855478</v>
      </c>
      <c r="AA50" s="59" t="s">
        <v>226</v>
      </c>
      <c r="AB50" s="66">
        <v>0</v>
      </c>
      <c r="AC50" s="59" t="s">
        <v>226</v>
      </c>
      <c r="AD50" s="66">
        <f t="shared" si="12"/>
        <v>3.1316499217855478</v>
      </c>
      <c r="AE50" s="59" t="s">
        <v>226</v>
      </c>
      <c r="AF50" s="66">
        <f t="shared" si="6"/>
        <v>0</v>
      </c>
      <c r="AG50" s="59" t="s">
        <v>226</v>
      </c>
      <c r="AH50" s="59">
        <v>0</v>
      </c>
      <c r="AI50" s="58" t="s">
        <v>226</v>
      </c>
    </row>
    <row r="51" spans="1:35" ht="63">
      <c r="A51" s="50" t="s">
        <v>152</v>
      </c>
      <c r="B51" s="51" t="s">
        <v>153</v>
      </c>
      <c r="C51" s="48" t="s">
        <v>154</v>
      </c>
      <c r="D51" s="56" t="s">
        <v>226</v>
      </c>
      <c r="E51" s="59" t="s">
        <v>226</v>
      </c>
      <c r="F51" s="59">
        <v>1.3217534406779663</v>
      </c>
      <c r="G51" s="59" t="s">
        <v>226</v>
      </c>
      <c r="H51" s="60">
        <v>4.0868442999725856</v>
      </c>
      <c r="I51" s="59" t="s">
        <v>226</v>
      </c>
      <c r="J51" s="60">
        <f t="shared" si="13"/>
        <v>4.9368299440403822</v>
      </c>
      <c r="K51" s="59" t="s">
        <v>226</v>
      </c>
      <c r="L51" s="56">
        <f t="shared" si="7"/>
        <v>0</v>
      </c>
      <c r="M51" s="59" t="s">
        <v>226</v>
      </c>
      <c r="N51" s="59">
        <v>0</v>
      </c>
      <c r="O51" s="59" t="s">
        <v>226</v>
      </c>
      <c r="P51" s="59">
        <v>0</v>
      </c>
      <c r="Q51" s="59" t="s">
        <v>226</v>
      </c>
      <c r="R51" s="59">
        <v>0</v>
      </c>
      <c r="S51" s="59" t="s">
        <v>226</v>
      </c>
      <c r="T51" s="59">
        <v>0</v>
      </c>
      <c r="U51" s="59" t="s">
        <v>226</v>
      </c>
      <c r="V51" s="59">
        <v>0</v>
      </c>
      <c r="W51" s="59" t="s">
        <v>226</v>
      </c>
      <c r="X51" s="59">
        <v>0</v>
      </c>
      <c r="Y51" s="59" t="s">
        <v>226</v>
      </c>
      <c r="Z51" s="60">
        <v>4.9368299440403822</v>
      </c>
      <c r="AA51" s="59" t="s">
        <v>226</v>
      </c>
      <c r="AB51" s="66">
        <v>0</v>
      </c>
      <c r="AC51" s="59" t="s">
        <v>226</v>
      </c>
      <c r="AD51" s="66">
        <f t="shared" si="12"/>
        <v>4.9368299440403822</v>
      </c>
      <c r="AE51" s="59" t="s">
        <v>226</v>
      </c>
      <c r="AF51" s="66">
        <f t="shared" si="6"/>
        <v>0</v>
      </c>
      <c r="AG51" s="59" t="s">
        <v>226</v>
      </c>
      <c r="AH51" s="59">
        <v>0</v>
      </c>
      <c r="AI51" s="58" t="s">
        <v>226</v>
      </c>
    </row>
    <row r="52" spans="1:35" ht="63">
      <c r="A52" s="50" t="s">
        <v>155</v>
      </c>
      <c r="B52" s="51" t="s">
        <v>156</v>
      </c>
      <c r="C52" s="48" t="s">
        <v>157</v>
      </c>
      <c r="D52" s="56" t="s">
        <v>226</v>
      </c>
      <c r="E52" s="59" t="s">
        <v>226</v>
      </c>
      <c r="F52" s="59">
        <v>0.42774200000000001</v>
      </c>
      <c r="G52" s="59" t="s">
        <v>226</v>
      </c>
      <c r="H52" s="60">
        <v>4.0356738081891335</v>
      </c>
      <c r="I52" s="59" t="s">
        <v>226</v>
      </c>
      <c r="J52" s="60">
        <f t="shared" si="13"/>
        <v>4.0743081810704895</v>
      </c>
      <c r="K52" s="59" t="s">
        <v>226</v>
      </c>
      <c r="L52" s="56">
        <f t="shared" si="7"/>
        <v>3.4931476583333332</v>
      </c>
      <c r="M52" s="59" t="s">
        <v>226</v>
      </c>
      <c r="N52" s="59">
        <v>0</v>
      </c>
      <c r="O52" s="59" t="s">
        <v>226</v>
      </c>
      <c r="P52" s="59">
        <v>0</v>
      </c>
      <c r="Q52" s="59" t="s">
        <v>226</v>
      </c>
      <c r="R52" s="59">
        <v>0</v>
      </c>
      <c r="S52" s="59" t="s">
        <v>226</v>
      </c>
      <c r="T52" s="59">
        <v>0</v>
      </c>
      <c r="U52" s="59" t="s">
        <v>226</v>
      </c>
      <c r="V52" s="59">
        <v>0</v>
      </c>
      <c r="W52" s="59" t="s">
        <v>226</v>
      </c>
      <c r="X52" s="59">
        <v>3.4931476583333332</v>
      </c>
      <c r="Y52" s="59" t="s">
        <v>226</v>
      </c>
      <c r="Z52" s="60">
        <v>4.0743081810704895</v>
      </c>
      <c r="AA52" s="59" t="s">
        <v>226</v>
      </c>
      <c r="AB52" s="66">
        <v>0</v>
      </c>
      <c r="AC52" s="59" t="s">
        <v>226</v>
      </c>
      <c r="AD52" s="66">
        <f t="shared" si="12"/>
        <v>4.0743081810704895</v>
      </c>
      <c r="AE52" s="59" t="s">
        <v>226</v>
      </c>
      <c r="AF52" s="66">
        <f t="shared" si="6"/>
        <v>0</v>
      </c>
      <c r="AG52" s="59" t="s">
        <v>226</v>
      </c>
      <c r="AH52" s="59">
        <v>0</v>
      </c>
      <c r="AI52" s="58" t="s">
        <v>226</v>
      </c>
    </row>
    <row r="53" spans="1:35" ht="47.25">
      <c r="A53" s="50" t="s">
        <v>158</v>
      </c>
      <c r="B53" s="51" t="s">
        <v>159</v>
      </c>
      <c r="C53" s="48" t="s">
        <v>160</v>
      </c>
      <c r="D53" s="56" t="s">
        <v>226</v>
      </c>
      <c r="E53" s="59" t="s">
        <v>226</v>
      </c>
      <c r="F53" s="59">
        <v>1.0280738983050848</v>
      </c>
      <c r="G53" s="59" t="s">
        <v>226</v>
      </c>
      <c r="H53" s="60">
        <v>2.8650601923107937</v>
      </c>
      <c r="I53" s="59" t="s">
        <v>226</v>
      </c>
      <c r="J53" s="60">
        <f t="shared" si="13"/>
        <v>3.5534209550226583</v>
      </c>
      <c r="K53" s="59" t="s">
        <v>226</v>
      </c>
      <c r="L53" s="56">
        <f t="shared" si="7"/>
        <v>0</v>
      </c>
      <c r="M53" s="59" t="s">
        <v>226</v>
      </c>
      <c r="N53" s="59">
        <v>0</v>
      </c>
      <c r="O53" s="59" t="s">
        <v>226</v>
      </c>
      <c r="P53" s="59">
        <v>0</v>
      </c>
      <c r="Q53" s="59" t="s">
        <v>226</v>
      </c>
      <c r="R53" s="59">
        <v>0</v>
      </c>
      <c r="S53" s="59" t="s">
        <v>226</v>
      </c>
      <c r="T53" s="59">
        <v>0</v>
      </c>
      <c r="U53" s="59" t="s">
        <v>226</v>
      </c>
      <c r="V53" s="59">
        <v>0</v>
      </c>
      <c r="W53" s="59" t="s">
        <v>226</v>
      </c>
      <c r="X53" s="59">
        <v>0</v>
      </c>
      <c r="Y53" s="59" t="s">
        <v>226</v>
      </c>
      <c r="Z53" s="60">
        <v>3.5534209550226583</v>
      </c>
      <c r="AA53" s="59" t="s">
        <v>226</v>
      </c>
      <c r="AB53" s="66">
        <v>0</v>
      </c>
      <c r="AC53" s="59" t="s">
        <v>226</v>
      </c>
      <c r="AD53" s="66">
        <f t="shared" si="12"/>
        <v>3.5534209550226583</v>
      </c>
      <c r="AE53" s="59" t="s">
        <v>226</v>
      </c>
      <c r="AF53" s="66">
        <f t="shared" si="6"/>
        <v>0</v>
      </c>
      <c r="AG53" s="59" t="s">
        <v>226</v>
      </c>
      <c r="AH53" s="59">
        <v>0</v>
      </c>
      <c r="AI53" s="58" t="s">
        <v>226</v>
      </c>
    </row>
    <row r="54" spans="1:35" ht="78.75">
      <c r="A54" s="50" t="s">
        <v>161</v>
      </c>
      <c r="B54" s="51" t="s">
        <v>162</v>
      </c>
      <c r="C54" s="48" t="s">
        <v>163</v>
      </c>
      <c r="D54" s="56" t="s">
        <v>226</v>
      </c>
      <c r="E54" s="59" t="s">
        <v>226</v>
      </c>
      <c r="F54" s="59">
        <v>0.47780977966101695</v>
      </c>
      <c r="G54" s="59" t="s">
        <v>226</v>
      </c>
      <c r="H54" s="60">
        <v>2.505624118644068</v>
      </c>
      <c r="I54" s="59" t="s">
        <v>226</v>
      </c>
      <c r="J54" s="60">
        <f t="shared" si="13"/>
        <v>2.7415016949152546</v>
      </c>
      <c r="K54" s="59" t="s">
        <v>226</v>
      </c>
      <c r="L54" s="56">
        <f t="shared" si="7"/>
        <v>0</v>
      </c>
      <c r="M54" s="59" t="s">
        <v>226</v>
      </c>
      <c r="N54" s="59">
        <v>0</v>
      </c>
      <c r="O54" s="59" t="s">
        <v>226</v>
      </c>
      <c r="P54" s="59">
        <v>0</v>
      </c>
      <c r="Q54" s="59" t="s">
        <v>226</v>
      </c>
      <c r="R54" s="59">
        <v>0</v>
      </c>
      <c r="S54" s="59" t="s">
        <v>226</v>
      </c>
      <c r="T54" s="59">
        <v>0</v>
      </c>
      <c r="U54" s="59" t="s">
        <v>226</v>
      </c>
      <c r="V54" s="59">
        <v>0</v>
      </c>
      <c r="W54" s="59" t="s">
        <v>226</v>
      </c>
      <c r="X54" s="59">
        <v>0</v>
      </c>
      <c r="Y54" s="59" t="s">
        <v>226</v>
      </c>
      <c r="Z54" s="60">
        <v>2.7415016949152546</v>
      </c>
      <c r="AA54" s="59" t="s">
        <v>226</v>
      </c>
      <c r="AB54" s="66">
        <v>0</v>
      </c>
      <c r="AC54" s="59" t="s">
        <v>226</v>
      </c>
      <c r="AD54" s="66">
        <f t="shared" si="12"/>
        <v>2.7415016949152546</v>
      </c>
      <c r="AE54" s="59" t="s">
        <v>226</v>
      </c>
      <c r="AF54" s="66">
        <f t="shared" si="6"/>
        <v>0</v>
      </c>
      <c r="AG54" s="59" t="s">
        <v>226</v>
      </c>
      <c r="AH54" s="59">
        <v>0</v>
      </c>
      <c r="AI54" s="58" t="s">
        <v>226</v>
      </c>
    </row>
    <row r="55" spans="1:35" ht="63">
      <c r="A55" s="46" t="s">
        <v>164</v>
      </c>
      <c r="B55" s="47" t="s">
        <v>165</v>
      </c>
      <c r="C55" s="48" t="s">
        <v>71</v>
      </c>
      <c r="D55" s="56" t="s">
        <v>226</v>
      </c>
      <c r="E55" s="59" t="s">
        <v>226</v>
      </c>
      <c r="F55" s="59">
        <v>0</v>
      </c>
      <c r="G55" s="59" t="s">
        <v>226</v>
      </c>
      <c r="H55" s="60">
        <v>0</v>
      </c>
      <c r="I55" s="59" t="s">
        <v>226</v>
      </c>
      <c r="J55" s="60">
        <v>0</v>
      </c>
      <c r="K55" s="59" t="s">
        <v>226</v>
      </c>
      <c r="L55" s="56">
        <f t="shared" si="7"/>
        <v>0</v>
      </c>
      <c r="M55" s="59" t="s">
        <v>226</v>
      </c>
      <c r="N55" s="59">
        <v>0</v>
      </c>
      <c r="O55" s="59" t="s">
        <v>226</v>
      </c>
      <c r="P55" s="59">
        <v>0</v>
      </c>
      <c r="Q55" s="59" t="s">
        <v>226</v>
      </c>
      <c r="R55" s="59">
        <v>0</v>
      </c>
      <c r="S55" s="59" t="s">
        <v>226</v>
      </c>
      <c r="T55" s="59">
        <v>0</v>
      </c>
      <c r="U55" s="59" t="s">
        <v>226</v>
      </c>
      <c r="V55" s="59">
        <v>0</v>
      </c>
      <c r="W55" s="59" t="s">
        <v>226</v>
      </c>
      <c r="X55" s="59">
        <v>0</v>
      </c>
      <c r="Y55" s="59" t="s">
        <v>226</v>
      </c>
      <c r="Z55" s="60">
        <v>0</v>
      </c>
      <c r="AA55" s="59" t="s">
        <v>226</v>
      </c>
      <c r="AB55" s="66">
        <v>0</v>
      </c>
      <c r="AC55" s="59" t="s">
        <v>226</v>
      </c>
      <c r="AD55" s="66">
        <f t="shared" si="12"/>
        <v>0</v>
      </c>
      <c r="AE55" s="59" t="s">
        <v>226</v>
      </c>
      <c r="AF55" s="66">
        <f t="shared" si="6"/>
        <v>0</v>
      </c>
      <c r="AG55" s="59" t="s">
        <v>226</v>
      </c>
      <c r="AH55" s="59">
        <v>0</v>
      </c>
      <c r="AI55" s="58" t="s">
        <v>226</v>
      </c>
    </row>
    <row r="56" spans="1:35" ht="31.5">
      <c r="A56" s="46" t="s">
        <v>166</v>
      </c>
      <c r="B56" s="47" t="s">
        <v>167</v>
      </c>
      <c r="C56" s="48" t="s">
        <v>71</v>
      </c>
      <c r="D56" s="56" t="s">
        <v>226</v>
      </c>
      <c r="E56" s="59" t="s">
        <v>226</v>
      </c>
      <c r="F56" s="59">
        <v>0</v>
      </c>
      <c r="G56" s="59" t="s">
        <v>226</v>
      </c>
      <c r="H56" s="60">
        <v>0</v>
      </c>
      <c r="I56" s="59" t="s">
        <v>226</v>
      </c>
      <c r="J56" s="60">
        <v>0</v>
      </c>
      <c r="K56" s="59" t="s">
        <v>226</v>
      </c>
      <c r="L56" s="56">
        <f t="shared" si="7"/>
        <v>0</v>
      </c>
      <c r="M56" s="59" t="s">
        <v>226</v>
      </c>
      <c r="N56" s="59">
        <v>0</v>
      </c>
      <c r="O56" s="59" t="s">
        <v>226</v>
      </c>
      <c r="P56" s="59">
        <v>0</v>
      </c>
      <c r="Q56" s="59" t="s">
        <v>226</v>
      </c>
      <c r="R56" s="59">
        <v>0</v>
      </c>
      <c r="S56" s="59" t="s">
        <v>226</v>
      </c>
      <c r="T56" s="59">
        <v>0</v>
      </c>
      <c r="U56" s="59" t="s">
        <v>226</v>
      </c>
      <c r="V56" s="59">
        <v>0</v>
      </c>
      <c r="W56" s="59" t="s">
        <v>226</v>
      </c>
      <c r="X56" s="59">
        <v>0</v>
      </c>
      <c r="Y56" s="59" t="s">
        <v>226</v>
      </c>
      <c r="Z56" s="60">
        <v>0</v>
      </c>
      <c r="AA56" s="59" t="s">
        <v>226</v>
      </c>
      <c r="AB56" s="66">
        <v>0</v>
      </c>
      <c r="AC56" s="59" t="s">
        <v>226</v>
      </c>
      <c r="AD56" s="66">
        <f t="shared" si="12"/>
        <v>0</v>
      </c>
      <c r="AE56" s="59" t="s">
        <v>226</v>
      </c>
      <c r="AF56" s="66">
        <f t="shared" si="6"/>
        <v>0</v>
      </c>
      <c r="AG56" s="59" t="s">
        <v>226</v>
      </c>
      <c r="AH56" s="59">
        <v>0</v>
      </c>
      <c r="AI56" s="58" t="s">
        <v>226</v>
      </c>
    </row>
    <row r="57" spans="1:35" ht="47.25">
      <c r="A57" s="46" t="s">
        <v>168</v>
      </c>
      <c r="B57" s="47" t="s">
        <v>169</v>
      </c>
      <c r="C57" s="48" t="s">
        <v>71</v>
      </c>
      <c r="D57" s="56" t="s">
        <v>226</v>
      </c>
      <c r="E57" s="59" t="s">
        <v>226</v>
      </c>
      <c r="F57" s="59">
        <v>0</v>
      </c>
      <c r="G57" s="59" t="s">
        <v>226</v>
      </c>
      <c r="H57" s="60">
        <v>0</v>
      </c>
      <c r="I57" s="59" t="s">
        <v>226</v>
      </c>
      <c r="J57" s="60">
        <v>0</v>
      </c>
      <c r="K57" s="59" t="s">
        <v>226</v>
      </c>
      <c r="L57" s="56">
        <f t="shared" si="7"/>
        <v>0</v>
      </c>
      <c r="M57" s="59" t="s">
        <v>226</v>
      </c>
      <c r="N57" s="59">
        <v>0</v>
      </c>
      <c r="O57" s="59" t="s">
        <v>226</v>
      </c>
      <c r="P57" s="59">
        <v>0</v>
      </c>
      <c r="Q57" s="59" t="s">
        <v>226</v>
      </c>
      <c r="R57" s="59">
        <v>0</v>
      </c>
      <c r="S57" s="59" t="s">
        <v>226</v>
      </c>
      <c r="T57" s="59">
        <v>0</v>
      </c>
      <c r="U57" s="59" t="s">
        <v>226</v>
      </c>
      <c r="V57" s="59">
        <v>0</v>
      </c>
      <c r="W57" s="59" t="s">
        <v>226</v>
      </c>
      <c r="X57" s="59">
        <v>0</v>
      </c>
      <c r="Y57" s="59" t="s">
        <v>226</v>
      </c>
      <c r="Z57" s="60">
        <v>0</v>
      </c>
      <c r="AA57" s="59" t="s">
        <v>226</v>
      </c>
      <c r="AB57" s="66">
        <v>0</v>
      </c>
      <c r="AC57" s="59" t="s">
        <v>226</v>
      </c>
      <c r="AD57" s="66">
        <f t="shared" si="12"/>
        <v>0</v>
      </c>
      <c r="AE57" s="59" t="s">
        <v>226</v>
      </c>
      <c r="AF57" s="66">
        <f t="shared" si="6"/>
        <v>0</v>
      </c>
      <c r="AG57" s="59" t="s">
        <v>226</v>
      </c>
      <c r="AH57" s="59">
        <v>0</v>
      </c>
      <c r="AI57" s="58" t="s">
        <v>226</v>
      </c>
    </row>
    <row r="58" spans="1:35">
      <c r="A58" s="46" t="s">
        <v>170</v>
      </c>
      <c r="B58" s="47" t="s">
        <v>171</v>
      </c>
      <c r="C58" s="48" t="s">
        <v>71</v>
      </c>
      <c r="D58" s="56" t="s">
        <v>226</v>
      </c>
      <c r="E58" s="59" t="s">
        <v>226</v>
      </c>
      <c r="F58" s="59">
        <v>0</v>
      </c>
      <c r="G58" s="59" t="s">
        <v>226</v>
      </c>
      <c r="H58" s="60">
        <v>0</v>
      </c>
      <c r="I58" s="59" t="s">
        <v>226</v>
      </c>
      <c r="J58" s="60">
        <v>0</v>
      </c>
      <c r="K58" s="59" t="s">
        <v>226</v>
      </c>
      <c r="L58" s="56">
        <f t="shared" si="7"/>
        <v>0</v>
      </c>
      <c r="M58" s="59" t="s">
        <v>226</v>
      </c>
      <c r="N58" s="59">
        <v>0</v>
      </c>
      <c r="O58" s="59" t="s">
        <v>226</v>
      </c>
      <c r="P58" s="59">
        <v>0</v>
      </c>
      <c r="Q58" s="59" t="s">
        <v>226</v>
      </c>
      <c r="R58" s="59">
        <v>0</v>
      </c>
      <c r="S58" s="59" t="s">
        <v>226</v>
      </c>
      <c r="T58" s="59">
        <v>0</v>
      </c>
      <c r="U58" s="59" t="s">
        <v>226</v>
      </c>
      <c r="V58" s="59">
        <v>0</v>
      </c>
      <c r="W58" s="59" t="s">
        <v>226</v>
      </c>
      <c r="X58" s="59">
        <v>0</v>
      </c>
      <c r="Y58" s="59" t="s">
        <v>226</v>
      </c>
      <c r="Z58" s="60">
        <v>0</v>
      </c>
      <c r="AA58" s="59" t="s">
        <v>226</v>
      </c>
      <c r="AB58" s="66">
        <v>0</v>
      </c>
      <c r="AC58" s="59" t="s">
        <v>226</v>
      </c>
      <c r="AD58" s="66">
        <f t="shared" si="12"/>
        <v>0</v>
      </c>
      <c r="AE58" s="59" t="s">
        <v>226</v>
      </c>
      <c r="AF58" s="66">
        <f t="shared" si="6"/>
        <v>0</v>
      </c>
      <c r="AG58" s="59" t="s">
        <v>226</v>
      </c>
      <c r="AH58" s="59">
        <v>0</v>
      </c>
      <c r="AI58" s="58" t="s">
        <v>226</v>
      </c>
    </row>
  </sheetData>
  <mergeCells count="32">
    <mergeCell ref="Q15:T15"/>
    <mergeCell ref="U15:X15"/>
    <mergeCell ref="Y15:AB15"/>
    <mergeCell ref="I16:J16"/>
    <mergeCell ref="AE14:AH14"/>
    <mergeCell ref="AE15:AF16"/>
    <mergeCell ref="AG15:AH16"/>
    <mergeCell ref="U16:V16"/>
    <mergeCell ref="W16:X16"/>
    <mergeCell ref="Y16:Z16"/>
    <mergeCell ref="AA16:AB16"/>
    <mergeCell ref="A14:A17"/>
    <mergeCell ref="B14:B17"/>
    <mergeCell ref="C14:C17"/>
    <mergeCell ref="AC14:AD15"/>
    <mergeCell ref="AI14:AI17"/>
    <mergeCell ref="D14:D17"/>
    <mergeCell ref="E14:F16"/>
    <mergeCell ref="I15:L15"/>
    <mergeCell ref="G14:H16"/>
    <mergeCell ref="I14:AB14"/>
    <mergeCell ref="K16:L16"/>
    <mergeCell ref="M16:N16"/>
    <mergeCell ref="O16:P16"/>
    <mergeCell ref="Q16:R16"/>
    <mergeCell ref="S16:T16"/>
    <mergeCell ref="M15:P15"/>
    <mergeCell ref="A5:AI5"/>
    <mergeCell ref="A7:AI7"/>
    <mergeCell ref="A8:AI8"/>
    <mergeCell ref="A10:AI10"/>
    <mergeCell ref="A12:AI12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5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/>
  </sheetPr>
  <dimension ref="A1:CL63"/>
  <sheetViews>
    <sheetView view="pageBreakPreview" zoomScale="60" zoomScaleNormal="60" workbookViewId="0">
      <selection activeCell="A12" sqref="A12:XFD14"/>
    </sheetView>
  </sheetViews>
  <sheetFormatPr defaultRowHeight="15.75"/>
  <cols>
    <col min="1" max="1" width="9.625" style="3" customWidth="1"/>
    <col min="2" max="2" width="30.75" style="3" customWidth="1"/>
    <col min="3" max="3" width="15.375" style="3" customWidth="1"/>
    <col min="4" max="4" width="18.5" style="4" customWidth="1"/>
    <col min="5" max="5" width="15.375" style="89" customWidth="1"/>
    <col min="6" max="6" width="9.25" style="3" customWidth="1"/>
    <col min="7" max="7" width="6.25" style="3" customWidth="1"/>
    <col min="8" max="8" width="5.875" style="3" customWidth="1"/>
    <col min="9" max="9" width="6.375" style="3" customWidth="1"/>
    <col min="10" max="11" width="6.25" style="3" customWidth="1"/>
    <col min="12" max="12" width="17.875" style="3" customWidth="1"/>
    <col min="13" max="13" width="9.125" style="3" customWidth="1"/>
    <col min="14" max="18" width="5.5" style="3" customWidth="1"/>
    <col min="19" max="19" width="18" style="3" customWidth="1"/>
    <col min="20" max="20" width="9.5" style="3" customWidth="1"/>
    <col min="21" max="25" width="5.625" style="3" customWidth="1"/>
    <col min="26" max="26" width="17.375" style="3" customWidth="1"/>
    <col min="27" max="27" width="9" style="3" customWidth="1"/>
    <col min="28" max="32" width="5.25" style="3" customWidth="1"/>
    <col min="33" max="33" width="17.75" style="3" customWidth="1"/>
    <col min="34" max="34" width="9.25" style="3" bestFit="1" customWidth="1"/>
    <col min="35" max="39" width="5.75" style="3" customWidth="1"/>
    <col min="40" max="40" width="17" style="3" customWidth="1"/>
    <col min="41" max="41" width="10.375" style="3" customWidth="1"/>
    <col min="42" max="42" width="6.625" style="3" customWidth="1"/>
    <col min="43" max="46" width="6.125" style="3" bestFit="1" customWidth="1"/>
    <col min="47" max="47" width="18.375" style="3" customWidth="1"/>
    <col min="48" max="48" width="10.25" style="3" customWidth="1"/>
    <col min="49" max="53" width="6.125" style="3" bestFit="1" customWidth="1"/>
    <col min="54" max="54" width="17.5" style="3" customWidth="1"/>
    <col min="55" max="55" width="10" style="3" customWidth="1"/>
    <col min="56" max="60" width="5.5" style="3" customWidth="1"/>
    <col min="61" max="61" width="17.875" style="3" customWidth="1"/>
    <col min="62" max="62" width="9.125" style="3" customWidth="1"/>
    <col min="63" max="67" width="5.125" style="3" customWidth="1"/>
    <col min="68" max="68" width="17.875" style="3" customWidth="1"/>
    <col min="69" max="69" width="10" style="3" customWidth="1"/>
    <col min="70" max="74" width="5.25" style="3" customWidth="1"/>
    <col min="75" max="75" width="13.75" style="3" customWidth="1"/>
    <col min="76" max="76" width="9.5" style="3" customWidth="1"/>
    <col min="77" max="77" width="13.75" style="3" customWidth="1"/>
    <col min="78" max="78" width="10.125" style="3" customWidth="1"/>
    <col min="79" max="79" width="16.875" style="3" customWidth="1"/>
    <col min="80" max="80" width="16.625" style="3" customWidth="1"/>
    <col min="81" max="16384" width="9" style="3"/>
  </cols>
  <sheetData>
    <row r="1" spans="1:90" ht="18.75">
      <c r="E1" s="3"/>
      <c r="AG1" s="4"/>
      <c r="AH1" s="4"/>
      <c r="AI1" s="4"/>
      <c r="AJ1" s="4"/>
      <c r="AK1" s="8"/>
      <c r="AL1" s="4"/>
      <c r="AM1" s="14" t="s">
        <v>331</v>
      </c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</row>
    <row r="2" spans="1:90" ht="18.75">
      <c r="E2" s="3"/>
      <c r="AG2" s="4"/>
      <c r="AH2" s="4"/>
      <c r="AI2" s="4"/>
      <c r="AJ2" s="4"/>
      <c r="AK2" s="8"/>
      <c r="AL2" s="4"/>
      <c r="AM2" s="10" t="s">
        <v>0</v>
      </c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</row>
    <row r="3" spans="1:90" ht="18.75">
      <c r="E3" s="3"/>
      <c r="AG3" s="4"/>
      <c r="AH3" s="4"/>
      <c r="AI3" s="4"/>
      <c r="AJ3" s="4"/>
      <c r="AK3" s="8"/>
      <c r="AL3" s="4"/>
      <c r="AM3" s="10" t="s">
        <v>295</v>
      </c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</row>
    <row r="4" spans="1:90" ht="40.5" customHeight="1">
      <c r="A4" s="196" t="s">
        <v>332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27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</row>
    <row r="5" spans="1:90" ht="18.75">
      <c r="E5" s="3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8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</row>
    <row r="6" spans="1:90" ht="18.75" customHeight="1">
      <c r="A6" s="196" t="s">
        <v>297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</row>
    <row r="7" spans="1:90" ht="18.75" customHeight="1">
      <c r="A7" s="196" t="s">
        <v>49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</row>
    <row r="8" spans="1:90" ht="22.5">
      <c r="A8" s="131"/>
      <c r="B8" s="131"/>
      <c r="C8" s="131"/>
      <c r="D8" s="96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8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</row>
    <row r="9" spans="1:90" ht="22.5" customHeight="1">
      <c r="A9" s="206" t="s">
        <v>298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15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</row>
    <row r="10" spans="1:90">
      <c r="A10" s="17"/>
      <c r="B10" s="17"/>
      <c r="C10" s="17"/>
      <c r="D10" s="17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</row>
    <row r="11" spans="1:90">
      <c r="A11" s="207" t="s">
        <v>330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165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</row>
    <row r="12" spans="1:90" ht="15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4"/>
    </row>
    <row r="13" spans="1:90" ht="31.5" customHeight="1">
      <c r="A13" s="221" t="s">
        <v>43</v>
      </c>
      <c r="B13" s="222" t="s">
        <v>46</v>
      </c>
      <c r="C13" s="222" t="s">
        <v>2</v>
      </c>
      <c r="D13" s="218" t="s">
        <v>321</v>
      </c>
      <c r="E13" s="221" t="s">
        <v>50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3" t="s">
        <v>50</v>
      </c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5"/>
      <c r="CA13" s="222" t="s">
        <v>16</v>
      </c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ht="49.5" customHeight="1">
      <c r="A14" s="221"/>
      <c r="B14" s="222"/>
      <c r="C14" s="222"/>
      <c r="D14" s="219"/>
      <c r="E14" s="223" t="s">
        <v>17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5"/>
      <c r="AN14" s="223" t="s">
        <v>18</v>
      </c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5"/>
      <c r="BW14" s="205" t="s">
        <v>22</v>
      </c>
      <c r="BX14" s="205"/>
      <c r="BY14" s="205"/>
      <c r="BZ14" s="205"/>
      <c r="CA14" s="222"/>
      <c r="CB14" s="9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ht="51.75" customHeight="1">
      <c r="A15" s="221"/>
      <c r="B15" s="222"/>
      <c r="C15" s="222"/>
      <c r="D15" s="219"/>
      <c r="E15" s="226" t="s">
        <v>23</v>
      </c>
      <c r="F15" s="227"/>
      <c r="G15" s="227"/>
      <c r="H15" s="227"/>
      <c r="I15" s="227"/>
      <c r="J15" s="227"/>
      <c r="K15" s="228"/>
      <c r="L15" s="226" t="s">
        <v>24</v>
      </c>
      <c r="M15" s="227"/>
      <c r="N15" s="227"/>
      <c r="O15" s="227"/>
      <c r="P15" s="227"/>
      <c r="Q15" s="227"/>
      <c r="R15" s="228"/>
      <c r="S15" s="222" t="s">
        <v>25</v>
      </c>
      <c r="T15" s="222"/>
      <c r="U15" s="222"/>
      <c r="V15" s="222"/>
      <c r="W15" s="222"/>
      <c r="X15" s="222"/>
      <c r="Y15" s="222"/>
      <c r="Z15" s="227" t="s">
        <v>28</v>
      </c>
      <c r="AA15" s="227"/>
      <c r="AB15" s="227"/>
      <c r="AC15" s="227"/>
      <c r="AD15" s="227"/>
      <c r="AE15" s="227"/>
      <c r="AF15" s="228"/>
      <c r="AG15" s="223" t="s">
        <v>27</v>
      </c>
      <c r="AH15" s="224"/>
      <c r="AI15" s="224"/>
      <c r="AJ15" s="224"/>
      <c r="AK15" s="224"/>
      <c r="AL15" s="224"/>
      <c r="AM15" s="225"/>
      <c r="AN15" s="226" t="s">
        <v>23</v>
      </c>
      <c r="AO15" s="227"/>
      <c r="AP15" s="227"/>
      <c r="AQ15" s="227"/>
      <c r="AR15" s="227"/>
      <c r="AS15" s="227"/>
      <c r="AT15" s="228"/>
      <c r="AU15" s="226" t="s">
        <v>24</v>
      </c>
      <c r="AV15" s="227"/>
      <c r="AW15" s="227"/>
      <c r="AX15" s="227"/>
      <c r="AY15" s="227"/>
      <c r="AZ15" s="227"/>
      <c r="BA15" s="228"/>
      <c r="BB15" s="226" t="s">
        <v>25</v>
      </c>
      <c r="BC15" s="227"/>
      <c r="BD15" s="227"/>
      <c r="BE15" s="227"/>
      <c r="BF15" s="227"/>
      <c r="BG15" s="227"/>
      <c r="BH15" s="228"/>
      <c r="BI15" s="226" t="s">
        <v>28</v>
      </c>
      <c r="BJ15" s="227"/>
      <c r="BK15" s="227"/>
      <c r="BL15" s="227"/>
      <c r="BM15" s="227"/>
      <c r="BN15" s="227"/>
      <c r="BO15" s="228"/>
      <c r="BP15" s="223" t="s">
        <v>27</v>
      </c>
      <c r="BQ15" s="224"/>
      <c r="BR15" s="224"/>
      <c r="BS15" s="224"/>
      <c r="BT15" s="224"/>
      <c r="BU15" s="224"/>
      <c r="BV15" s="225"/>
      <c r="BW15" s="205"/>
      <c r="BX15" s="205"/>
      <c r="BY15" s="205"/>
      <c r="BZ15" s="205"/>
      <c r="CA15" s="222"/>
      <c r="CB15" s="9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ht="51.75" customHeight="1">
      <c r="A16" s="221"/>
      <c r="B16" s="222"/>
      <c r="C16" s="222"/>
      <c r="D16" s="219"/>
      <c r="E16" s="98" t="s">
        <v>45</v>
      </c>
      <c r="F16" s="221" t="s">
        <v>44</v>
      </c>
      <c r="G16" s="221"/>
      <c r="H16" s="221"/>
      <c r="I16" s="221"/>
      <c r="J16" s="221"/>
      <c r="K16" s="221"/>
      <c r="L16" s="33" t="s">
        <v>45</v>
      </c>
      <c r="M16" s="221" t="s">
        <v>44</v>
      </c>
      <c r="N16" s="221"/>
      <c r="O16" s="221"/>
      <c r="P16" s="221"/>
      <c r="Q16" s="221"/>
      <c r="R16" s="221"/>
      <c r="S16" s="33" t="s">
        <v>45</v>
      </c>
      <c r="T16" s="221" t="s">
        <v>44</v>
      </c>
      <c r="U16" s="221"/>
      <c r="V16" s="221"/>
      <c r="W16" s="221"/>
      <c r="X16" s="221"/>
      <c r="Y16" s="221"/>
      <c r="Z16" s="33" t="s">
        <v>45</v>
      </c>
      <c r="AA16" s="221" t="s">
        <v>44</v>
      </c>
      <c r="AB16" s="221"/>
      <c r="AC16" s="221"/>
      <c r="AD16" s="221"/>
      <c r="AE16" s="221"/>
      <c r="AF16" s="221"/>
      <c r="AG16" s="33" t="s">
        <v>45</v>
      </c>
      <c r="AH16" s="221" t="s">
        <v>44</v>
      </c>
      <c r="AI16" s="221"/>
      <c r="AJ16" s="221"/>
      <c r="AK16" s="221"/>
      <c r="AL16" s="221"/>
      <c r="AM16" s="221"/>
      <c r="AN16" s="33" t="s">
        <v>45</v>
      </c>
      <c r="AO16" s="221" t="s">
        <v>44</v>
      </c>
      <c r="AP16" s="221"/>
      <c r="AQ16" s="221"/>
      <c r="AR16" s="221"/>
      <c r="AS16" s="221"/>
      <c r="AT16" s="221"/>
      <c r="AU16" s="33" t="s">
        <v>45</v>
      </c>
      <c r="AV16" s="221" t="s">
        <v>44</v>
      </c>
      <c r="AW16" s="221"/>
      <c r="AX16" s="221"/>
      <c r="AY16" s="221"/>
      <c r="AZ16" s="221"/>
      <c r="BA16" s="221"/>
      <c r="BB16" s="33" t="s">
        <v>45</v>
      </c>
      <c r="BC16" s="221" t="s">
        <v>44</v>
      </c>
      <c r="BD16" s="221"/>
      <c r="BE16" s="221"/>
      <c r="BF16" s="221"/>
      <c r="BG16" s="221"/>
      <c r="BH16" s="221"/>
      <c r="BI16" s="33" t="s">
        <v>45</v>
      </c>
      <c r="BJ16" s="221" t="s">
        <v>44</v>
      </c>
      <c r="BK16" s="221"/>
      <c r="BL16" s="221"/>
      <c r="BM16" s="221"/>
      <c r="BN16" s="221"/>
      <c r="BO16" s="221"/>
      <c r="BP16" s="33" t="s">
        <v>45</v>
      </c>
      <c r="BQ16" s="221" t="s">
        <v>44</v>
      </c>
      <c r="BR16" s="221"/>
      <c r="BS16" s="221"/>
      <c r="BT16" s="221"/>
      <c r="BU16" s="221"/>
      <c r="BV16" s="221"/>
      <c r="BW16" s="205" t="s">
        <v>44</v>
      </c>
      <c r="BX16" s="205"/>
      <c r="BY16" s="205" t="s">
        <v>45</v>
      </c>
      <c r="BZ16" s="205"/>
      <c r="CA16" s="222"/>
      <c r="CB16" s="9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ht="63" customHeight="1">
      <c r="A17" s="221"/>
      <c r="B17" s="222"/>
      <c r="C17" s="222"/>
      <c r="D17" s="220"/>
      <c r="E17" s="20" t="s">
        <v>35</v>
      </c>
      <c r="F17" s="20" t="s">
        <v>35</v>
      </c>
      <c r="G17" s="34" t="s">
        <v>3</v>
      </c>
      <c r="H17" s="34" t="s">
        <v>4</v>
      </c>
      <c r="I17" s="34" t="s">
        <v>62</v>
      </c>
      <c r="J17" s="34" t="s">
        <v>1</v>
      </c>
      <c r="K17" s="34" t="s">
        <v>21</v>
      </c>
      <c r="L17" s="20" t="s">
        <v>35</v>
      </c>
      <c r="M17" s="20" t="s">
        <v>35</v>
      </c>
      <c r="N17" s="34" t="s">
        <v>3</v>
      </c>
      <c r="O17" s="34" t="s">
        <v>4</v>
      </c>
      <c r="P17" s="34" t="s">
        <v>62</v>
      </c>
      <c r="Q17" s="34" t="s">
        <v>1</v>
      </c>
      <c r="R17" s="34" t="s">
        <v>21</v>
      </c>
      <c r="S17" s="20" t="s">
        <v>35</v>
      </c>
      <c r="T17" s="20" t="s">
        <v>35</v>
      </c>
      <c r="U17" s="34" t="s">
        <v>3</v>
      </c>
      <c r="V17" s="34" t="s">
        <v>4</v>
      </c>
      <c r="W17" s="34" t="s">
        <v>62</v>
      </c>
      <c r="X17" s="34" t="s">
        <v>1</v>
      </c>
      <c r="Y17" s="34" t="s">
        <v>21</v>
      </c>
      <c r="Z17" s="20" t="s">
        <v>35</v>
      </c>
      <c r="AA17" s="20" t="s">
        <v>35</v>
      </c>
      <c r="AB17" s="34" t="s">
        <v>3</v>
      </c>
      <c r="AC17" s="34" t="s">
        <v>4</v>
      </c>
      <c r="AD17" s="34" t="s">
        <v>62</v>
      </c>
      <c r="AE17" s="34" t="s">
        <v>1</v>
      </c>
      <c r="AF17" s="34" t="s">
        <v>21</v>
      </c>
      <c r="AG17" s="20" t="s">
        <v>35</v>
      </c>
      <c r="AH17" s="20" t="s">
        <v>35</v>
      </c>
      <c r="AI17" s="34" t="s">
        <v>3</v>
      </c>
      <c r="AJ17" s="34" t="s">
        <v>4</v>
      </c>
      <c r="AK17" s="34" t="s">
        <v>62</v>
      </c>
      <c r="AL17" s="34" t="s">
        <v>1</v>
      </c>
      <c r="AM17" s="34" t="s">
        <v>21</v>
      </c>
      <c r="AN17" s="20" t="s">
        <v>35</v>
      </c>
      <c r="AO17" s="20" t="s">
        <v>35</v>
      </c>
      <c r="AP17" s="34" t="s">
        <v>3</v>
      </c>
      <c r="AQ17" s="34" t="s">
        <v>4</v>
      </c>
      <c r="AR17" s="34" t="s">
        <v>62</v>
      </c>
      <c r="AS17" s="34" t="s">
        <v>1</v>
      </c>
      <c r="AT17" s="34" t="s">
        <v>21</v>
      </c>
      <c r="AU17" s="20" t="s">
        <v>35</v>
      </c>
      <c r="AV17" s="20" t="s">
        <v>35</v>
      </c>
      <c r="AW17" s="34" t="s">
        <v>3</v>
      </c>
      <c r="AX17" s="34" t="s">
        <v>4</v>
      </c>
      <c r="AY17" s="34" t="s">
        <v>62</v>
      </c>
      <c r="AZ17" s="34" t="s">
        <v>1</v>
      </c>
      <c r="BA17" s="34" t="s">
        <v>21</v>
      </c>
      <c r="BB17" s="20" t="s">
        <v>35</v>
      </c>
      <c r="BC17" s="20" t="s">
        <v>35</v>
      </c>
      <c r="BD17" s="34" t="s">
        <v>3</v>
      </c>
      <c r="BE17" s="34" t="s">
        <v>4</v>
      </c>
      <c r="BF17" s="34" t="s">
        <v>62</v>
      </c>
      <c r="BG17" s="34" t="s">
        <v>1</v>
      </c>
      <c r="BH17" s="34" t="s">
        <v>21</v>
      </c>
      <c r="BI17" s="20" t="s">
        <v>35</v>
      </c>
      <c r="BJ17" s="20" t="s">
        <v>35</v>
      </c>
      <c r="BK17" s="34" t="s">
        <v>3</v>
      </c>
      <c r="BL17" s="34" t="s">
        <v>4</v>
      </c>
      <c r="BM17" s="34" t="s">
        <v>62</v>
      </c>
      <c r="BN17" s="34" t="s">
        <v>1</v>
      </c>
      <c r="BO17" s="34" t="s">
        <v>21</v>
      </c>
      <c r="BP17" s="20" t="s">
        <v>35</v>
      </c>
      <c r="BQ17" s="20" t="s">
        <v>35</v>
      </c>
      <c r="BR17" s="34" t="s">
        <v>3</v>
      </c>
      <c r="BS17" s="34" t="s">
        <v>4</v>
      </c>
      <c r="BT17" s="34" t="s">
        <v>62</v>
      </c>
      <c r="BU17" s="34" t="s">
        <v>1</v>
      </c>
      <c r="BV17" s="34" t="s">
        <v>21</v>
      </c>
      <c r="BW17" s="24" t="s">
        <v>15</v>
      </c>
      <c r="BX17" s="24" t="s">
        <v>14</v>
      </c>
      <c r="BY17" s="24" t="s">
        <v>15</v>
      </c>
      <c r="BZ17" s="24" t="s">
        <v>14</v>
      </c>
      <c r="CA17" s="222"/>
      <c r="CB17" s="9"/>
      <c r="CC17" s="4"/>
      <c r="CD17" s="4"/>
      <c r="CE17" s="4"/>
      <c r="CF17" s="4"/>
      <c r="CG17" s="4"/>
      <c r="CH17" s="4"/>
      <c r="CI17" s="4"/>
      <c r="CJ17" s="4"/>
      <c r="CK17" s="4"/>
      <c r="CL17" s="4"/>
    </row>
    <row r="18" spans="1:90">
      <c r="A18" s="25">
        <v>1</v>
      </c>
      <c r="B18" s="25">
        <v>2</v>
      </c>
      <c r="C18" s="25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0">
        <v>11</v>
      </c>
      <c r="L18" s="40">
        <v>12</v>
      </c>
      <c r="M18" s="40">
        <v>13</v>
      </c>
      <c r="N18" s="40">
        <v>14</v>
      </c>
      <c r="O18" s="40">
        <v>15</v>
      </c>
      <c r="P18" s="40">
        <v>16</v>
      </c>
      <c r="Q18" s="40">
        <v>17</v>
      </c>
      <c r="R18" s="40">
        <v>18</v>
      </c>
      <c r="S18" s="40">
        <v>19</v>
      </c>
      <c r="T18" s="40">
        <v>20</v>
      </c>
      <c r="U18" s="40">
        <v>21</v>
      </c>
      <c r="V18" s="40">
        <v>22</v>
      </c>
      <c r="W18" s="40">
        <v>23</v>
      </c>
      <c r="X18" s="40">
        <v>24</v>
      </c>
      <c r="Y18" s="40">
        <v>25</v>
      </c>
      <c r="Z18" s="40">
        <v>26</v>
      </c>
      <c r="AA18" s="40">
        <v>27</v>
      </c>
      <c r="AB18" s="40">
        <v>28</v>
      </c>
      <c r="AC18" s="40">
        <v>29</v>
      </c>
      <c r="AD18" s="40">
        <v>30</v>
      </c>
      <c r="AE18" s="40">
        <v>31</v>
      </c>
      <c r="AF18" s="40">
        <v>32</v>
      </c>
      <c r="AG18" s="40">
        <v>33</v>
      </c>
      <c r="AH18" s="40">
        <v>34</v>
      </c>
      <c r="AI18" s="40">
        <v>35</v>
      </c>
      <c r="AJ18" s="40">
        <v>36</v>
      </c>
      <c r="AK18" s="40">
        <v>37</v>
      </c>
      <c r="AL18" s="40">
        <v>38</v>
      </c>
      <c r="AM18" s="40">
        <v>39</v>
      </c>
      <c r="AN18" s="40">
        <v>40</v>
      </c>
      <c r="AO18" s="40">
        <v>41</v>
      </c>
      <c r="AP18" s="40">
        <v>42</v>
      </c>
      <c r="AQ18" s="40">
        <v>43</v>
      </c>
      <c r="AR18" s="40">
        <v>44</v>
      </c>
      <c r="AS18" s="40">
        <v>45</v>
      </c>
      <c r="AT18" s="40">
        <v>46</v>
      </c>
      <c r="AU18" s="40">
        <v>47</v>
      </c>
      <c r="AV18" s="40">
        <v>48</v>
      </c>
      <c r="AW18" s="40">
        <v>49</v>
      </c>
      <c r="AX18" s="40">
        <v>50</v>
      </c>
      <c r="AY18" s="40">
        <v>51</v>
      </c>
      <c r="AZ18" s="40">
        <v>52</v>
      </c>
      <c r="BA18" s="40">
        <v>53</v>
      </c>
      <c r="BB18" s="40">
        <v>54</v>
      </c>
      <c r="BC18" s="40">
        <v>55</v>
      </c>
      <c r="BD18" s="40">
        <v>56</v>
      </c>
      <c r="BE18" s="40">
        <v>57</v>
      </c>
      <c r="BF18" s="40">
        <v>58</v>
      </c>
      <c r="BG18" s="40">
        <v>59</v>
      </c>
      <c r="BH18" s="40">
        <v>60</v>
      </c>
      <c r="BI18" s="40">
        <v>61</v>
      </c>
      <c r="BJ18" s="40">
        <v>62</v>
      </c>
      <c r="BK18" s="40">
        <v>63</v>
      </c>
      <c r="BL18" s="40">
        <v>64</v>
      </c>
      <c r="BM18" s="40">
        <v>65</v>
      </c>
      <c r="BN18" s="40">
        <v>66</v>
      </c>
      <c r="BO18" s="40">
        <v>67</v>
      </c>
      <c r="BP18" s="40">
        <v>68</v>
      </c>
      <c r="BQ18" s="40">
        <v>69</v>
      </c>
      <c r="BR18" s="40">
        <v>70</v>
      </c>
      <c r="BS18" s="40">
        <v>71</v>
      </c>
      <c r="BT18" s="40">
        <v>72</v>
      </c>
      <c r="BU18" s="40">
        <v>73</v>
      </c>
      <c r="BV18" s="40">
        <v>74</v>
      </c>
      <c r="BW18" s="40">
        <v>75</v>
      </c>
      <c r="BX18" s="40">
        <v>76</v>
      </c>
      <c r="BY18" s="40">
        <v>77</v>
      </c>
      <c r="BZ18" s="40">
        <v>78</v>
      </c>
      <c r="CA18" s="40">
        <v>79</v>
      </c>
      <c r="CB18" s="7"/>
      <c r="CC18" s="4"/>
      <c r="CD18" s="4"/>
      <c r="CE18" s="4"/>
      <c r="CF18" s="4"/>
      <c r="CG18" s="4"/>
      <c r="CH18" s="4"/>
      <c r="CI18" s="4"/>
      <c r="CJ18" s="4"/>
      <c r="CK18" s="4"/>
      <c r="CL18" s="4"/>
    </row>
    <row r="19" spans="1:90" s="1" customFormat="1">
      <c r="A19" s="42" t="s">
        <v>69</v>
      </c>
      <c r="B19" s="43" t="s">
        <v>70</v>
      </c>
      <c r="C19" s="44" t="s">
        <v>71</v>
      </c>
      <c r="D19" s="190">
        <f>D24</f>
        <v>185.58</v>
      </c>
      <c r="E19" s="104">
        <f t="shared" ref="E19:BP19" si="0">E21</f>
        <v>0</v>
      </c>
      <c r="F19" s="104">
        <f t="shared" si="0"/>
        <v>192.26816529342517</v>
      </c>
      <c r="G19" s="104">
        <f t="shared" si="0"/>
        <v>1.4</v>
      </c>
      <c r="H19" s="104">
        <f t="shared" si="0"/>
        <v>0</v>
      </c>
      <c r="I19" s="104">
        <f t="shared" si="0"/>
        <v>72.995000000000005</v>
      </c>
      <c r="J19" s="104">
        <f t="shared" si="0"/>
        <v>0</v>
      </c>
      <c r="K19" s="104">
        <f t="shared" si="0"/>
        <v>0</v>
      </c>
      <c r="L19" s="104">
        <f t="shared" si="0"/>
        <v>0</v>
      </c>
      <c r="M19" s="104">
        <f t="shared" si="0"/>
        <v>0</v>
      </c>
      <c r="N19" s="104">
        <f t="shared" si="0"/>
        <v>0</v>
      </c>
      <c r="O19" s="104">
        <f t="shared" si="0"/>
        <v>0</v>
      </c>
      <c r="P19" s="104">
        <f t="shared" si="0"/>
        <v>0</v>
      </c>
      <c r="Q19" s="104">
        <f t="shared" si="0"/>
        <v>0</v>
      </c>
      <c r="R19" s="104">
        <f t="shared" si="0"/>
        <v>0</v>
      </c>
      <c r="S19" s="104">
        <f t="shared" si="0"/>
        <v>0</v>
      </c>
      <c r="T19" s="104">
        <f t="shared" si="0"/>
        <v>0</v>
      </c>
      <c r="U19" s="104">
        <f t="shared" si="0"/>
        <v>0</v>
      </c>
      <c r="V19" s="104">
        <f t="shared" si="0"/>
        <v>0</v>
      </c>
      <c r="W19" s="104">
        <f t="shared" si="0"/>
        <v>0</v>
      </c>
      <c r="X19" s="104">
        <f t="shared" si="0"/>
        <v>0</v>
      </c>
      <c r="Y19" s="104">
        <f t="shared" si="0"/>
        <v>0</v>
      </c>
      <c r="Z19" s="104">
        <f t="shared" si="0"/>
        <v>0</v>
      </c>
      <c r="AA19" s="104">
        <f t="shared" si="0"/>
        <v>0</v>
      </c>
      <c r="AB19" s="104">
        <f t="shared" si="0"/>
        <v>0</v>
      </c>
      <c r="AC19" s="104">
        <f t="shared" si="0"/>
        <v>0</v>
      </c>
      <c r="AD19" s="104">
        <f t="shared" si="0"/>
        <v>0</v>
      </c>
      <c r="AE19" s="104">
        <f t="shared" si="0"/>
        <v>0</v>
      </c>
      <c r="AF19" s="104">
        <f t="shared" si="0"/>
        <v>0</v>
      </c>
      <c r="AG19" s="104">
        <f>E19</f>
        <v>0</v>
      </c>
      <c r="AH19" s="104">
        <f t="shared" ref="AH19:AM19" si="1">F19</f>
        <v>192.26816529342517</v>
      </c>
      <c r="AI19" s="104">
        <f t="shared" si="1"/>
        <v>1.4</v>
      </c>
      <c r="AJ19" s="104">
        <f t="shared" si="1"/>
        <v>0</v>
      </c>
      <c r="AK19" s="104">
        <f t="shared" si="1"/>
        <v>72.995000000000005</v>
      </c>
      <c r="AL19" s="104">
        <f t="shared" si="1"/>
        <v>0</v>
      </c>
      <c r="AM19" s="104">
        <f t="shared" si="1"/>
        <v>0</v>
      </c>
      <c r="AN19" s="104">
        <f t="shared" si="0"/>
        <v>0</v>
      </c>
      <c r="AO19" s="104">
        <f t="shared" si="0"/>
        <v>0</v>
      </c>
      <c r="AP19" s="104">
        <f t="shared" si="0"/>
        <v>0</v>
      </c>
      <c r="AQ19" s="104">
        <f t="shared" si="0"/>
        <v>0</v>
      </c>
      <c r="AR19" s="104">
        <f t="shared" si="0"/>
        <v>0</v>
      </c>
      <c r="AS19" s="104">
        <f t="shared" si="0"/>
        <v>0</v>
      </c>
      <c r="AT19" s="104">
        <f t="shared" si="0"/>
        <v>0</v>
      </c>
      <c r="AU19" s="104">
        <f t="shared" si="0"/>
        <v>0</v>
      </c>
      <c r="AV19" s="104">
        <f t="shared" si="0"/>
        <v>0</v>
      </c>
      <c r="AW19" s="104">
        <f t="shared" si="0"/>
        <v>0</v>
      </c>
      <c r="AX19" s="104">
        <f t="shared" si="0"/>
        <v>0</v>
      </c>
      <c r="AY19" s="104">
        <f t="shared" si="0"/>
        <v>0</v>
      </c>
      <c r="AZ19" s="104">
        <f t="shared" si="0"/>
        <v>0</v>
      </c>
      <c r="BA19" s="104">
        <f t="shared" si="0"/>
        <v>0</v>
      </c>
      <c r="BB19" s="104">
        <f t="shared" si="0"/>
        <v>0</v>
      </c>
      <c r="BC19" s="104">
        <f t="shared" si="0"/>
        <v>0</v>
      </c>
      <c r="BD19" s="104">
        <f t="shared" si="0"/>
        <v>0</v>
      </c>
      <c r="BE19" s="104">
        <f t="shared" si="0"/>
        <v>0</v>
      </c>
      <c r="BF19" s="104">
        <f t="shared" si="0"/>
        <v>0</v>
      </c>
      <c r="BG19" s="104">
        <f t="shared" si="0"/>
        <v>0</v>
      </c>
      <c r="BH19" s="104">
        <f t="shared" si="0"/>
        <v>0</v>
      </c>
      <c r="BI19" s="104">
        <f t="shared" si="0"/>
        <v>0</v>
      </c>
      <c r="BJ19" s="104">
        <f t="shared" si="0"/>
        <v>0</v>
      </c>
      <c r="BK19" s="104">
        <f t="shared" si="0"/>
        <v>0</v>
      </c>
      <c r="BL19" s="104">
        <f t="shared" si="0"/>
        <v>0</v>
      </c>
      <c r="BM19" s="104">
        <f t="shared" si="0"/>
        <v>0</v>
      </c>
      <c r="BN19" s="104">
        <f t="shared" si="0"/>
        <v>0</v>
      </c>
      <c r="BO19" s="104">
        <f t="shared" si="0"/>
        <v>0</v>
      </c>
      <c r="BP19" s="104">
        <f t="shared" si="0"/>
        <v>0</v>
      </c>
      <c r="BQ19" s="104">
        <f t="shared" ref="BQ19:BZ19" si="2">BQ21</f>
        <v>0</v>
      </c>
      <c r="BR19" s="104">
        <f t="shared" si="2"/>
        <v>0</v>
      </c>
      <c r="BS19" s="104">
        <f t="shared" si="2"/>
        <v>0</v>
      </c>
      <c r="BT19" s="104">
        <f t="shared" si="2"/>
        <v>0</v>
      </c>
      <c r="BU19" s="104">
        <f t="shared" si="2"/>
        <v>0</v>
      </c>
      <c r="BV19" s="104">
        <f t="shared" si="2"/>
        <v>0</v>
      </c>
      <c r="BW19" s="104">
        <f t="shared" si="2"/>
        <v>0</v>
      </c>
      <c r="BX19" s="104">
        <f t="shared" si="2"/>
        <v>0</v>
      </c>
      <c r="BY19" s="104">
        <f t="shared" si="2"/>
        <v>0</v>
      </c>
      <c r="BZ19" s="104">
        <f t="shared" si="2"/>
        <v>0</v>
      </c>
      <c r="CA19" s="75" t="s">
        <v>226</v>
      </c>
    </row>
    <row r="20" spans="1:90">
      <c r="A20" s="42"/>
      <c r="B20" s="45" t="s">
        <v>72</v>
      </c>
      <c r="C20" s="44"/>
      <c r="D20" s="190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76"/>
      <c r="CB20" s="4"/>
    </row>
    <row r="21" spans="1:90" ht="78.75">
      <c r="A21" s="46" t="s">
        <v>73</v>
      </c>
      <c r="B21" s="47" t="s">
        <v>74</v>
      </c>
      <c r="C21" s="48" t="s">
        <v>71</v>
      </c>
      <c r="D21" s="78">
        <v>0</v>
      </c>
      <c r="E21" s="82">
        <f t="shared" ref="E21:BP21" si="3">E24+E23+E60+E61+E62+E63</f>
        <v>0</v>
      </c>
      <c r="F21" s="82">
        <f t="shared" si="3"/>
        <v>192.26816529342517</v>
      </c>
      <c r="G21" s="82">
        <f t="shared" si="3"/>
        <v>1.4</v>
      </c>
      <c r="H21" s="82">
        <f t="shared" si="3"/>
        <v>0</v>
      </c>
      <c r="I21" s="82">
        <f t="shared" si="3"/>
        <v>72.995000000000005</v>
      </c>
      <c r="J21" s="82">
        <f t="shared" si="3"/>
        <v>0</v>
      </c>
      <c r="K21" s="82">
        <f t="shared" si="3"/>
        <v>0</v>
      </c>
      <c r="L21" s="82">
        <f t="shared" si="3"/>
        <v>0</v>
      </c>
      <c r="M21" s="82">
        <f t="shared" si="3"/>
        <v>0</v>
      </c>
      <c r="N21" s="82">
        <f t="shared" si="3"/>
        <v>0</v>
      </c>
      <c r="O21" s="82">
        <f t="shared" si="3"/>
        <v>0</v>
      </c>
      <c r="P21" s="82">
        <f t="shared" si="3"/>
        <v>0</v>
      </c>
      <c r="Q21" s="82">
        <f t="shared" si="3"/>
        <v>0</v>
      </c>
      <c r="R21" s="82">
        <f t="shared" si="3"/>
        <v>0</v>
      </c>
      <c r="S21" s="82">
        <f t="shared" si="3"/>
        <v>0</v>
      </c>
      <c r="T21" s="82">
        <f t="shared" si="3"/>
        <v>0</v>
      </c>
      <c r="U21" s="82">
        <f t="shared" si="3"/>
        <v>0</v>
      </c>
      <c r="V21" s="82">
        <f t="shared" si="3"/>
        <v>0</v>
      </c>
      <c r="W21" s="82">
        <f t="shared" si="3"/>
        <v>0</v>
      </c>
      <c r="X21" s="82">
        <f t="shared" si="3"/>
        <v>0</v>
      </c>
      <c r="Y21" s="82">
        <f t="shared" si="3"/>
        <v>0</v>
      </c>
      <c r="Z21" s="82">
        <f t="shared" si="3"/>
        <v>0</v>
      </c>
      <c r="AA21" s="82">
        <f t="shared" si="3"/>
        <v>0</v>
      </c>
      <c r="AB21" s="82">
        <f t="shared" si="3"/>
        <v>0</v>
      </c>
      <c r="AC21" s="82">
        <f t="shared" si="3"/>
        <v>0</v>
      </c>
      <c r="AD21" s="82">
        <f t="shared" si="3"/>
        <v>0</v>
      </c>
      <c r="AE21" s="82">
        <f t="shared" si="3"/>
        <v>0</v>
      </c>
      <c r="AF21" s="82">
        <f t="shared" si="3"/>
        <v>0</v>
      </c>
      <c r="AG21" s="82">
        <f>E21</f>
        <v>0</v>
      </c>
      <c r="AH21" s="82">
        <f t="shared" ref="AH21:AM21" si="4">F21</f>
        <v>192.26816529342517</v>
      </c>
      <c r="AI21" s="82">
        <f t="shared" si="4"/>
        <v>1.4</v>
      </c>
      <c r="AJ21" s="82">
        <f t="shared" si="4"/>
        <v>0</v>
      </c>
      <c r="AK21" s="82">
        <f t="shared" si="4"/>
        <v>72.995000000000005</v>
      </c>
      <c r="AL21" s="82">
        <f t="shared" si="4"/>
        <v>0</v>
      </c>
      <c r="AM21" s="82">
        <f t="shared" si="4"/>
        <v>0</v>
      </c>
      <c r="AN21" s="82">
        <f t="shared" si="3"/>
        <v>0</v>
      </c>
      <c r="AO21" s="82">
        <f t="shared" si="3"/>
        <v>0</v>
      </c>
      <c r="AP21" s="82">
        <f t="shared" si="3"/>
        <v>0</v>
      </c>
      <c r="AQ21" s="82">
        <f t="shared" si="3"/>
        <v>0</v>
      </c>
      <c r="AR21" s="82">
        <f t="shared" si="3"/>
        <v>0</v>
      </c>
      <c r="AS21" s="82">
        <f t="shared" si="3"/>
        <v>0</v>
      </c>
      <c r="AT21" s="82">
        <f t="shared" si="3"/>
        <v>0</v>
      </c>
      <c r="AU21" s="82">
        <f t="shared" si="3"/>
        <v>0</v>
      </c>
      <c r="AV21" s="82">
        <f t="shared" si="3"/>
        <v>0</v>
      </c>
      <c r="AW21" s="82">
        <f t="shared" si="3"/>
        <v>0</v>
      </c>
      <c r="AX21" s="82">
        <f t="shared" si="3"/>
        <v>0</v>
      </c>
      <c r="AY21" s="82">
        <f t="shared" si="3"/>
        <v>0</v>
      </c>
      <c r="AZ21" s="82">
        <f t="shared" si="3"/>
        <v>0</v>
      </c>
      <c r="BA21" s="82">
        <f t="shared" si="3"/>
        <v>0</v>
      </c>
      <c r="BB21" s="82">
        <f t="shared" si="3"/>
        <v>0</v>
      </c>
      <c r="BC21" s="82">
        <f t="shared" si="3"/>
        <v>0</v>
      </c>
      <c r="BD21" s="82">
        <f t="shared" si="3"/>
        <v>0</v>
      </c>
      <c r="BE21" s="82">
        <f t="shared" si="3"/>
        <v>0</v>
      </c>
      <c r="BF21" s="82">
        <f t="shared" si="3"/>
        <v>0</v>
      </c>
      <c r="BG21" s="82">
        <f t="shared" si="3"/>
        <v>0</v>
      </c>
      <c r="BH21" s="82">
        <f t="shared" si="3"/>
        <v>0</v>
      </c>
      <c r="BI21" s="82">
        <f t="shared" si="3"/>
        <v>0</v>
      </c>
      <c r="BJ21" s="82">
        <f t="shared" si="3"/>
        <v>0</v>
      </c>
      <c r="BK21" s="82">
        <f t="shared" si="3"/>
        <v>0</v>
      </c>
      <c r="BL21" s="82">
        <f t="shared" si="3"/>
        <v>0</v>
      </c>
      <c r="BM21" s="82">
        <f t="shared" si="3"/>
        <v>0</v>
      </c>
      <c r="BN21" s="82">
        <f t="shared" si="3"/>
        <v>0</v>
      </c>
      <c r="BO21" s="82">
        <f t="shared" si="3"/>
        <v>0</v>
      </c>
      <c r="BP21" s="82">
        <f t="shared" si="3"/>
        <v>0</v>
      </c>
      <c r="BQ21" s="82">
        <f t="shared" ref="BQ21:BZ21" si="5">BQ24+BQ23+BQ60+BQ61+BQ62+BQ63</f>
        <v>0</v>
      </c>
      <c r="BR21" s="82">
        <f t="shared" si="5"/>
        <v>0</v>
      </c>
      <c r="BS21" s="82">
        <f t="shared" si="5"/>
        <v>0</v>
      </c>
      <c r="BT21" s="82">
        <f t="shared" si="5"/>
        <v>0</v>
      </c>
      <c r="BU21" s="82">
        <f t="shared" si="5"/>
        <v>0</v>
      </c>
      <c r="BV21" s="82">
        <f t="shared" si="5"/>
        <v>0</v>
      </c>
      <c r="BW21" s="82">
        <f t="shared" si="5"/>
        <v>0</v>
      </c>
      <c r="BX21" s="82">
        <f t="shared" si="5"/>
        <v>0</v>
      </c>
      <c r="BY21" s="82">
        <f t="shared" si="5"/>
        <v>0</v>
      </c>
      <c r="BZ21" s="82">
        <f t="shared" si="5"/>
        <v>0</v>
      </c>
      <c r="CA21" s="75" t="s">
        <v>226</v>
      </c>
      <c r="CB21" s="4"/>
    </row>
    <row r="22" spans="1:90">
      <c r="A22" s="46"/>
      <c r="B22" s="47" t="s">
        <v>72</v>
      </c>
      <c r="C22" s="48"/>
      <c r="D22" s="78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75"/>
      <c r="CB22" s="4"/>
    </row>
    <row r="23" spans="1:90" ht="31.5">
      <c r="A23" s="46" t="s">
        <v>75</v>
      </c>
      <c r="B23" s="47" t="s">
        <v>76</v>
      </c>
      <c r="C23" s="48" t="s">
        <v>71</v>
      </c>
      <c r="D23" s="78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82">
        <v>0</v>
      </c>
      <c r="R23" s="82">
        <v>0</v>
      </c>
      <c r="S23" s="82">
        <v>0</v>
      </c>
      <c r="T23" s="82">
        <v>0</v>
      </c>
      <c r="U23" s="82">
        <v>0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  <c r="AD23" s="82">
        <v>0</v>
      </c>
      <c r="AE23" s="82">
        <v>0</v>
      </c>
      <c r="AF23" s="82">
        <v>0</v>
      </c>
      <c r="AG23" s="82">
        <f>E23</f>
        <v>0</v>
      </c>
      <c r="AH23" s="82">
        <f t="shared" ref="AH23:AH24" si="6">F23</f>
        <v>0</v>
      </c>
      <c r="AI23" s="82">
        <f t="shared" ref="AI23:AI24" si="7">G23</f>
        <v>0</v>
      </c>
      <c r="AJ23" s="82">
        <f t="shared" ref="AJ23:AJ24" si="8">H23</f>
        <v>0</v>
      </c>
      <c r="AK23" s="82">
        <f t="shared" ref="AK23:AK24" si="9">I23</f>
        <v>0</v>
      </c>
      <c r="AL23" s="82">
        <f t="shared" ref="AL23:AL24" si="10">J23</f>
        <v>0</v>
      </c>
      <c r="AM23" s="82">
        <f t="shared" ref="AM23:AM24" si="11">K23</f>
        <v>0</v>
      </c>
      <c r="AN23" s="82">
        <v>0</v>
      </c>
      <c r="AO23" s="82">
        <v>0</v>
      </c>
      <c r="AP23" s="82">
        <v>0</v>
      </c>
      <c r="AQ23" s="82">
        <v>0</v>
      </c>
      <c r="AR23" s="82">
        <v>0</v>
      </c>
      <c r="AS23" s="82">
        <v>0</v>
      </c>
      <c r="AT23" s="82">
        <v>0</v>
      </c>
      <c r="AU23" s="82">
        <v>0</v>
      </c>
      <c r="AV23" s="82">
        <v>0</v>
      </c>
      <c r="AW23" s="82">
        <v>0</v>
      </c>
      <c r="AX23" s="82">
        <v>0</v>
      </c>
      <c r="AY23" s="82">
        <v>0</v>
      </c>
      <c r="AZ23" s="82">
        <v>0</v>
      </c>
      <c r="BA23" s="82">
        <v>0</v>
      </c>
      <c r="BB23" s="82">
        <v>0</v>
      </c>
      <c r="BC23" s="82">
        <v>0</v>
      </c>
      <c r="BD23" s="82">
        <v>0</v>
      </c>
      <c r="BE23" s="82">
        <v>0</v>
      </c>
      <c r="BF23" s="82">
        <v>0</v>
      </c>
      <c r="BG23" s="82">
        <v>0</v>
      </c>
      <c r="BH23" s="82">
        <v>0</v>
      </c>
      <c r="BI23" s="82">
        <v>0</v>
      </c>
      <c r="BJ23" s="82">
        <v>0</v>
      </c>
      <c r="BK23" s="82">
        <v>0</v>
      </c>
      <c r="BL23" s="82">
        <v>0</v>
      </c>
      <c r="BM23" s="82">
        <v>0</v>
      </c>
      <c r="BN23" s="82">
        <v>0</v>
      </c>
      <c r="BO23" s="82">
        <v>0</v>
      </c>
      <c r="BP23" s="82">
        <v>0</v>
      </c>
      <c r="BQ23" s="82">
        <v>0</v>
      </c>
      <c r="BR23" s="82">
        <v>0</v>
      </c>
      <c r="BS23" s="82">
        <v>0</v>
      </c>
      <c r="BT23" s="82">
        <v>0</v>
      </c>
      <c r="BU23" s="82">
        <v>0</v>
      </c>
      <c r="BV23" s="82">
        <v>0</v>
      </c>
      <c r="BW23" s="82">
        <v>0</v>
      </c>
      <c r="BX23" s="82">
        <v>0</v>
      </c>
      <c r="BY23" s="82">
        <v>0</v>
      </c>
      <c r="BZ23" s="82">
        <v>0</v>
      </c>
      <c r="CA23" s="75" t="s">
        <v>226</v>
      </c>
      <c r="CB23" s="4"/>
    </row>
    <row r="24" spans="1:90" ht="47.25">
      <c r="A24" s="46" t="s">
        <v>77</v>
      </c>
      <c r="B24" s="47" t="s">
        <v>78</v>
      </c>
      <c r="C24" s="48" t="s">
        <v>71</v>
      </c>
      <c r="D24" s="78">
        <f>D26+D32</f>
        <v>185.58</v>
      </c>
      <c r="E24" s="82">
        <f t="shared" ref="E24:BP24" si="12">E26+E32</f>
        <v>0</v>
      </c>
      <c r="F24" s="82">
        <f t="shared" si="12"/>
        <v>192.26816529342517</v>
      </c>
      <c r="G24" s="82">
        <f t="shared" si="12"/>
        <v>1.4</v>
      </c>
      <c r="H24" s="82">
        <f t="shared" si="12"/>
        <v>0</v>
      </c>
      <c r="I24" s="82">
        <f t="shared" si="12"/>
        <v>72.995000000000005</v>
      </c>
      <c r="J24" s="82">
        <f t="shared" si="12"/>
        <v>0</v>
      </c>
      <c r="K24" s="82">
        <f t="shared" si="12"/>
        <v>0</v>
      </c>
      <c r="L24" s="82">
        <f t="shared" si="12"/>
        <v>0</v>
      </c>
      <c r="M24" s="82">
        <f t="shared" si="12"/>
        <v>0</v>
      </c>
      <c r="N24" s="82">
        <f t="shared" si="12"/>
        <v>0</v>
      </c>
      <c r="O24" s="82">
        <f t="shared" si="12"/>
        <v>0</v>
      </c>
      <c r="P24" s="82">
        <f t="shared" si="12"/>
        <v>0</v>
      </c>
      <c r="Q24" s="82">
        <f t="shared" si="12"/>
        <v>0</v>
      </c>
      <c r="R24" s="82">
        <f t="shared" si="12"/>
        <v>0</v>
      </c>
      <c r="S24" s="82">
        <f t="shared" si="12"/>
        <v>0</v>
      </c>
      <c r="T24" s="82">
        <f t="shared" si="12"/>
        <v>0</v>
      </c>
      <c r="U24" s="82">
        <f t="shared" si="12"/>
        <v>0</v>
      </c>
      <c r="V24" s="82">
        <f t="shared" si="12"/>
        <v>0</v>
      </c>
      <c r="W24" s="82">
        <f t="shared" si="12"/>
        <v>0</v>
      </c>
      <c r="X24" s="82">
        <f t="shared" si="12"/>
        <v>0</v>
      </c>
      <c r="Y24" s="82">
        <f t="shared" si="12"/>
        <v>0</v>
      </c>
      <c r="Z24" s="82">
        <f t="shared" si="12"/>
        <v>0</v>
      </c>
      <c r="AA24" s="82">
        <f t="shared" si="12"/>
        <v>0</v>
      </c>
      <c r="AB24" s="82">
        <f t="shared" si="12"/>
        <v>0</v>
      </c>
      <c r="AC24" s="82">
        <f t="shared" si="12"/>
        <v>0</v>
      </c>
      <c r="AD24" s="82">
        <f t="shared" si="12"/>
        <v>0</v>
      </c>
      <c r="AE24" s="82">
        <f t="shared" si="12"/>
        <v>0</v>
      </c>
      <c r="AF24" s="82">
        <f t="shared" si="12"/>
        <v>0</v>
      </c>
      <c r="AG24" s="82">
        <f>E24</f>
        <v>0</v>
      </c>
      <c r="AH24" s="82">
        <f t="shared" si="6"/>
        <v>192.26816529342517</v>
      </c>
      <c r="AI24" s="82">
        <f t="shared" si="7"/>
        <v>1.4</v>
      </c>
      <c r="AJ24" s="82">
        <f t="shared" si="8"/>
        <v>0</v>
      </c>
      <c r="AK24" s="82">
        <f t="shared" si="9"/>
        <v>72.995000000000005</v>
      </c>
      <c r="AL24" s="82">
        <f t="shared" si="10"/>
        <v>0</v>
      </c>
      <c r="AM24" s="82">
        <f t="shared" si="11"/>
        <v>0</v>
      </c>
      <c r="AN24" s="82">
        <f t="shared" si="12"/>
        <v>0</v>
      </c>
      <c r="AO24" s="82">
        <f t="shared" si="12"/>
        <v>0</v>
      </c>
      <c r="AP24" s="82">
        <f t="shared" si="12"/>
        <v>0</v>
      </c>
      <c r="AQ24" s="82">
        <f t="shared" si="12"/>
        <v>0</v>
      </c>
      <c r="AR24" s="82">
        <f t="shared" si="12"/>
        <v>0</v>
      </c>
      <c r="AS24" s="82">
        <f t="shared" si="12"/>
        <v>0</v>
      </c>
      <c r="AT24" s="82">
        <f t="shared" si="12"/>
        <v>0</v>
      </c>
      <c r="AU24" s="82">
        <f t="shared" si="12"/>
        <v>0</v>
      </c>
      <c r="AV24" s="82">
        <f t="shared" si="12"/>
        <v>0</v>
      </c>
      <c r="AW24" s="82">
        <f t="shared" si="12"/>
        <v>0</v>
      </c>
      <c r="AX24" s="82">
        <f t="shared" si="12"/>
        <v>0</v>
      </c>
      <c r="AY24" s="82">
        <f t="shared" si="12"/>
        <v>0</v>
      </c>
      <c r="AZ24" s="82">
        <f t="shared" si="12"/>
        <v>0</v>
      </c>
      <c r="BA24" s="82">
        <f t="shared" si="12"/>
        <v>0</v>
      </c>
      <c r="BB24" s="82">
        <f t="shared" si="12"/>
        <v>0</v>
      </c>
      <c r="BC24" s="82">
        <f t="shared" si="12"/>
        <v>0</v>
      </c>
      <c r="BD24" s="82">
        <f t="shared" si="12"/>
        <v>0</v>
      </c>
      <c r="BE24" s="82">
        <f t="shared" si="12"/>
        <v>0</v>
      </c>
      <c r="BF24" s="82">
        <f t="shared" si="12"/>
        <v>0</v>
      </c>
      <c r="BG24" s="82">
        <f t="shared" si="12"/>
        <v>0</v>
      </c>
      <c r="BH24" s="82">
        <f t="shared" si="12"/>
        <v>0</v>
      </c>
      <c r="BI24" s="82">
        <f t="shared" si="12"/>
        <v>0</v>
      </c>
      <c r="BJ24" s="82">
        <f t="shared" si="12"/>
        <v>0</v>
      </c>
      <c r="BK24" s="82">
        <f t="shared" si="12"/>
        <v>0</v>
      </c>
      <c r="BL24" s="82">
        <f t="shared" si="12"/>
        <v>0</v>
      </c>
      <c r="BM24" s="82">
        <f t="shared" si="12"/>
        <v>0</v>
      </c>
      <c r="BN24" s="82">
        <f t="shared" si="12"/>
        <v>0</v>
      </c>
      <c r="BO24" s="82">
        <f t="shared" si="12"/>
        <v>0</v>
      </c>
      <c r="BP24" s="82">
        <f t="shared" si="12"/>
        <v>0</v>
      </c>
      <c r="BQ24" s="82">
        <f t="shared" ref="BQ24:BZ24" si="13">BQ26+BQ32</f>
        <v>0</v>
      </c>
      <c r="BR24" s="82">
        <f t="shared" si="13"/>
        <v>0</v>
      </c>
      <c r="BS24" s="82">
        <f t="shared" si="13"/>
        <v>0</v>
      </c>
      <c r="BT24" s="82">
        <f t="shared" si="13"/>
        <v>0</v>
      </c>
      <c r="BU24" s="82">
        <f t="shared" si="13"/>
        <v>0</v>
      </c>
      <c r="BV24" s="82">
        <f t="shared" si="13"/>
        <v>0</v>
      </c>
      <c r="BW24" s="82">
        <f t="shared" si="13"/>
        <v>0</v>
      </c>
      <c r="BX24" s="82">
        <f t="shared" si="13"/>
        <v>0</v>
      </c>
      <c r="BY24" s="82">
        <f t="shared" si="13"/>
        <v>0</v>
      </c>
      <c r="BZ24" s="82">
        <f t="shared" si="13"/>
        <v>0</v>
      </c>
      <c r="CA24" s="75" t="s">
        <v>226</v>
      </c>
      <c r="CB24" s="4"/>
    </row>
    <row r="25" spans="1:90">
      <c r="A25" s="46"/>
      <c r="B25" s="47" t="s">
        <v>72</v>
      </c>
      <c r="C25" s="48"/>
      <c r="D25" s="78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75"/>
      <c r="CB25" s="4"/>
    </row>
    <row r="26" spans="1:90" ht="78.75">
      <c r="A26" s="49" t="s">
        <v>79</v>
      </c>
      <c r="B26" s="47" t="s">
        <v>80</v>
      </c>
      <c r="C26" s="48" t="s">
        <v>71</v>
      </c>
      <c r="D26" s="78">
        <f>D28</f>
        <v>8.31</v>
      </c>
      <c r="E26" s="82">
        <f t="shared" ref="E26:BP26" si="14">E28</f>
        <v>0</v>
      </c>
      <c r="F26" s="82">
        <f t="shared" si="14"/>
        <v>8.3057999999999996</v>
      </c>
      <c r="G26" s="82">
        <f t="shared" si="14"/>
        <v>1.4</v>
      </c>
      <c r="H26" s="82">
        <f t="shared" si="14"/>
        <v>0</v>
      </c>
      <c r="I26" s="82">
        <f t="shared" si="14"/>
        <v>0</v>
      </c>
      <c r="J26" s="82">
        <f t="shared" si="14"/>
        <v>0</v>
      </c>
      <c r="K26" s="82">
        <f t="shared" si="14"/>
        <v>0</v>
      </c>
      <c r="L26" s="82">
        <f t="shared" si="14"/>
        <v>0</v>
      </c>
      <c r="M26" s="82">
        <f t="shared" si="14"/>
        <v>0</v>
      </c>
      <c r="N26" s="82">
        <f t="shared" si="14"/>
        <v>0</v>
      </c>
      <c r="O26" s="82">
        <f t="shared" si="14"/>
        <v>0</v>
      </c>
      <c r="P26" s="82">
        <f t="shared" si="14"/>
        <v>0</v>
      </c>
      <c r="Q26" s="82">
        <f t="shared" si="14"/>
        <v>0</v>
      </c>
      <c r="R26" s="82">
        <f t="shared" si="14"/>
        <v>0</v>
      </c>
      <c r="S26" s="82">
        <f t="shared" si="14"/>
        <v>0</v>
      </c>
      <c r="T26" s="82">
        <f t="shared" si="14"/>
        <v>0</v>
      </c>
      <c r="U26" s="82">
        <f t="shared" si="14"/>
        <v>0</v>
      </c>
      <c r="V26" s="82">
        <f t="shared" si="14"/>
        <v>0</v>
      </c>
      <c r="W26" s="82">
        <f t="shared" si="14"/>
        <v>0</v>
      </c>
      <c r="X26" s="82">
        <f t="shared" si="14"/>
        <v>0</v>
      </c>
      <c r="Y26" s="82">
        <f t="shared" si="14"/>
        <v>0</v>
      </c>
      <c r="Z26" s="82">
        <f t="shared" si="14"/>
        <v>0</v>
      </c>
      <c r="AA26" s="82">
        <f t="shared" si="14"/>
        <v>0</v>
      </c>
      <c r="AB26" s="82">
        <f t="shared" si="14"/>
        <v>0</v>
      </c>
      <c r="AC26" s="82">
        <f t="shared" si="14"/>
        <v>0</v>
      </c>
      <c r="AD26" s="82">
        <f t="shared" si="14"/>
        <v>0</v>
      </c>
      <c r="AE26" s="82">
        <f t="shared" si="14"/>
        <v>0</v>
      </c>
      <c r="AF26" s="82">
        <f t="shared" si="14"/>
        <v>0</v>
      </c>
      <c r="AG26" s="82">
        <f>E26</f>
        <v>0</v>
      </c>
      <c r="AH26" s="82">
        <f t="shared" ref="AH26" si="15">F26</f>
        <v>8.3057999999999996</v>
      </c>
      <c r="AI26" s="82">
        <f t="shared" ref="AI26" si="16">G26</f>
        <v>1.4</v>
      </c>
      <c r="AJ26" s="82">
        <f t="shared" ref="AJ26" si="17">H26</f>
        <v>0</v>
      </c>
      <c r="AK26" s="82">
        <f t="shared" ref="AK26" si="18">I26</f>
        <v>0</v>
      </c>
      <c r="AL26" s="82">
        <f t="shared" ref="AL26" si="19">J26</f>
        <v>0</v>
      </c>
      <c r="AM26" s="82">
        <f t="shared" ref="AM26" si="20">K26</f>
        <v>0</v>
      </c>
      <c r="AN26" s="82">
        <f t="shared" si="14"/>
        <v>0</v>
      </c>
      <c r="AO26" s="82">
        <f t="shared" si="14"/>
        <v>0</v>
      </c>
      <c r="AP26" s="82">
        <f t="shared" si="14"/>
        <v>0</v>
      </c>
      <c r="AQ26" s="82">
        <f t="shared" si="14"/>
        <v>0</v>
      </c>
      <c r="AR26" s="82">
        <f t="shared" si="14"/>
        <v>0</v>
      </c>
      <c r="AS26" s="82">
        <f t="shared" si="14"/>
        <v>0</v>
      </c>
      <c r="AT26" s="82">
        <f t="shared" si="14"/>
        <v>0</v>
      </c>
      <c r="AU26" s="82">
        <f t="shared" si="14"/>
        <v>0</v>
      </c>
      <c r="AV26" s="82">
        <f t="shared" si="14"/>
        <v>0</v>
      </c>
      <c r="AW26" s="82">
        <f t="shared" si="14"/>
        <v>0</v>
      </c>
      <c r="AX26" s="82">
        <f t="shared" si="14"/>
        <v>0</v>
      </c>
      <c r="AY26" s="82">
        <f t="shared" si="14"/>
        <v>0</v>
      </c>
      <c r="AZ26" s="82">
        <f t="shared" si="14"/>
        <v>0</v>
      </c>
      <c r="BA26" s="82">
        <f t="shared" si="14"/>
        <v>0</v>
      </c>
      <c r="BB26" s="82">
        <f t="shared" si="14"/>
        <v>0</v>
      </c>
      <c r="BC26" s="82">
        <f t="shared" si="14"/>
        <v>0</v>
      </c>
      <c r="BD26" s="82">
        <f t="shared" si="14"/>
        <v>0</v>
      </c>
      <c r="BE26" s="82">
        <f t="shared" si="14"/>
        <v>0</v>
      </c>
      <c r="BF26" s="82">
        <f t="shared" si="14"/>
        <v>0</v>
      </c>
      <c r="BG26" s="82">
        <f t="shared" si="14"/>
        <v>0</v>
      </c>
      <c r="BH26" s="82">
        <f t="shared" si="14"/>
        <v>0</v>
      </c>
      <c r="BI26" s="82">
        <f t="shared" si="14"/>
        <v>0</v>
      </c>
      <c r="BJ26" s="82">
        <f t="shared" si="14"/>
        <v>0</v>
      </c>
      <c r="BK26" s="82">
        <f t="shared" si="14"/>
        <v>0</v>
      </c>
      <c r="BL26" s="82">
        <f t="shared" si="14"/>
        <v>0</v>
      </c>
      <c r="BM26" s="82">
        <f t="shared" si="14"/>
        <v>0</v>
      </c>
      <c r="BN26" s="82">
        <f t="shared" si="14"/>
        <v>0</v>
      </c>
      <c r="BO26" s="82">
        <f t="shared" si="14"/>
        <v>0</v>
      </c>
      <c r="BP26" s="82">
        <f t="shared" si="14"/>
        <v>0</v>
      </c>
      <c r="BQ26" s="82">
        <f t="shared" ref="BQ26:BZ26" si="21">BQ28</f>
        <v>0</v>
      </c>
      <c r="BR26" s="82">
        <f t="shared" si="21"/>
        <v>0</v>
      </c>
      <c r="BS26" s="82">
        <f t="shared" si="21"/>
        <v>0</v>
      </c>
      <c r="BT26" s="82">
        <f t="shared" si="21"/>
        <v>0</v>
      </c>
      <c r="BU26" s="82">
        <f t="shared" si="21"/>
        <v>0</v>
      </c>
      <c r="BV26" s="82">
        <f t="shared" si="21"/>
        <v>0</v>
      </c>
      <c r="BW26" s="82">
        <f t="shared" si="21"/>
        <v>0</v>
      </c>
      <c r="BX26" s="82">
        <f t="shared" si="21"/>
        <v>0</v>
      </c>
      <c r="BY26" s="82">
        <f t="shared" si="21"/>
        <v>0</v>
      </c>
      <c r="BZ26" s="82">
        <f t="shared" si="21"/>
        <v>0</v>
      </c>
      <c r="CA26" s="75" t="s">
        <v>226</v>
      </c>
      <c r="CB26" s="4"/>
    </row>
    <row r="27" spans="1:90">
      <c r="A27" s="49"/>
      <c r="B27" s="47" t="s">
        <v>72</v>
      </c>
      <c r="C27" s="48"/>
      <c r="D27" s="78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75"/>
      <c r="CB27" s="4"/>
    </row>
    <row r="28" spans="1:90" ht="78.75">
      <c r="A28" s="49" t="s">
        <v>81</v>
      </c>
      <c r="B28" s="47" t="s">
        <v>82</v>
      </c>
      <c r="C28" s="48" t="s">
        <v>71</v>
      </c>
      <c r="D28" s="78">
        <f>D30+D31</f>
        <v>8.31</v>
      </c>
      <c r="E28" s="82">
        <f t="shared" ref="E28:J28" si="22">E30+E31</f>
        <v>0</v>
      </c>
      <c r="F28" s="82">
        <f t="shared" si="22"/>
        <v>8.3057999999999996</v>
      </c>
      <c r="G28" s="82">
        <f t="shared" si="22"/>
        <v>1.4</v>
      </c>
      <c r="H28" s="82">
        <f t="shared" si="22"/>
        <v>0</v>
      </c>
      <c r="I28" s="82">
        <f t="shared" si="22"/>
        <v>0</v>
      </c>
      <c r="J28" s="82">
        <f t="shared" si="22"/>
        <v>0</v>
      </c>
      <c r="K28" s="82">
        <f>K31+K30</f>
        <v>0</v>
      </c>
      <c r="L28" s="82">
        <f t="shared" ref="L28:Q28" si="23">L30+L31</f>
        <v>0</v>
      </c>
      <c r="M28" s="82">
        <f t="shared" si="23"/>
        <v>0</v>
      </c>
      <c r="N28" s="82">
        <f t="shared" si="23"/>
        <v>0</v>
      </c>
      <c r="O28" s="82">
        <f t="shared" si="23"/>
        <v>0</v>
      </c>
      <c r="P28" s="82">
        <f t="shared" si="23"/>
        <v>0</v>
      </c>
      <c r="Q28" s="82">
        <f t="shared" si="23"/>
        <v>0</v>
      </c>
      <c r="R28" s="82">
        <f>R31+R30</f>
        <v>0</v>
      </c>
      <c r="S28" s="82">
        <f t="shared" ref="S28:X28" si="24">S30+S31</f>
        <v>0</v>
      </c>
      <c r="T28" s="82">
        <f t="shared" si="24"/>
        <v>0</v>
      </c>
      <c r="U28" s="82">
        <f t="shared" si="24"/>
        <v>0</v>
      </c>
      <c r="V28" s="82">
        <f t="shared" si="24"/>
        <v>0</v>
      </c>
      <c r="W28" s="82">
        <f t="shared" si="24"/>
        <v>0</v>
      </c>
      <c r="X28" s="82">
        <f t="shared" si="24"/>
        <v>0</v>
      </c>
      <c r="Y28" s="82">
        <f>Y31+Y30</f>
        <v>0</v>
      </c>
      <c r="Z28" s="82">
        <f t="shared" ref="Z28:AE28" si="25">Z30+Z31</f>
        <v>0</v>
      </c>
      <c r="AA28" s="82">
        <f t="shared" si="25"/>
        <v>0</v>
      </c>
      <c r="AB28" s="82">
        <f t="shared" si="25"/>
        <v>0</v>
      </c>
      <c r="AC28" s="82">
        <f t="shared" si="25"/>
        <v>0</v>
      </c>
      <c r="AD28" s="82">
        <f t="shared" si="25"/>
        <v>0</v>
      </c>
      <c r="AE28" s="82">
        <f t="shared" si="25"/>
        <v>0</v>
      </c>
      <c r="AF28" s="82">
        <f>AF31+AF30</f>
        <v>0</v>
      </c>
      <c r="AG28" s="82">
        <f>E28</f>
        <v>0</v>
      </c>
      <c r="AH28" s="82">
        <f t="shared" ref="AH28" si="26">F28</f>
        <v>8.3057999999999996</v>
      </c>
      <c r="AI28" s="82">
        <f t="shared" ref="AI28" si="27">G28</f>
        <v>1.4</v>
      </c>
      <c r="AJ28" s="82">
        <f t="shared" ref="AJ28" si="28">H28</f>
        <v>0</v>
      </c>
      <c r="AK28" s="82">
        <f t="shared" ref="AK28" si="29">I28</f>
        <v>0</v>
      </c>
      <c r="AL28" s="82">
        <f t="shared" ref="AL28" si="30">J28</f>
        <v>0</v>
      </c>
      <c r="AM28" s="82">
        <f t="shared" ref="AM28" si="31">K28</f>
        <v>0</v>
      </c>
      <c r="AN28" s="82">
        <f t="shared" ref="AN28:AS28" si="32">AN30+AN31</f>
        <v>0</v>
      </c>
      <c r="AO28" s="82">
        <f t="shared" si="32"/>
        <v>0</v>
      </c>
      <c r="AP28" s="82">
        <f t="shared" si="32"/>
        <v>0</v>
      </c>
      <c r="AQ28" s="82">
        <f t="shared" si="32"/>
        <v>0</v>
      </c>
      <c r="AR28" s="82">
        <f t="shared" si="32"/>
        <v>0</v>
      </c>
      <c r="AS28" s="82">
        <f t="shared" si="32"/>
        <v>0</v>
      </c>
      <c r="AT28" s="82">
        <f>AT31+AT30</f>
        <v>0</v>
      </c>
      <c r="AU28" s="82">
        <f t="shared" ref="AU28:AZ28" si="33">AU30+AU31</f>
        <v>0</v>
      </c>
      <c r="AV28" s="82">
        <f t="shared" si="33"/>
        <v>0</v>
      </c>
      <c r="AW28" s="82">
        <f t="shared" si="33"/>
        <v>0</v>
      </c>
      <c r="AX28" s="82">
        <f t="shared" si="33"/>
        <v>0</v>
      </c>
      <c r="AY28" s="82">
        <f t="shared" si="33"/>
        <v>0</v>
      </c>
      <c r="AZ28" s="82">
        <f t="shared" si="33"/>
        <v>0</v>
      </c>
      <c r="BA28" s="82">
        <f>BA31+BA30</f>
        <v>0</v>
      </c>
      <c r="BB28" s="82">
        <f t="shared" ref="BB28:BG28" si="34">BB30+BB31</f>
        <v>0</v>
      </c>
      <c r="BC28" s="82">
        <f t="shared" si="34"/>
        <v>0</v>
      </c>
      <c r="BD28" s="82">
        <f t="shared" si="34"/>
        <v>0</v>
      </c>
      <c r="BE28" s="82">
        <f t="shared" si="34"/>
        <v>0</v>
      </c>
      <c r="BF28" s="82">
        <f t="shared" si="34"/>
        <v>0</v>
      </c>
      <c r="BG28" s="82">
        <f t="shared" si="34"/>
        <v>0</v>
      </c>
      <c r="BH28" s="82">
        <f>BH31+BH30</f>
        <v>0</v>
      </c>
      <c r="BI28" s="82">
        <f t="shared" ref="BI28:BN28" si="35">BI30+BI31</f>
        <v>0</v>
      </c>
      <c r="BJ28" s="82">
        <f t="shared" si="35"/>
        <v>0</v>
      </c>
      <c r="BK28" s="82">
        <f t="shared" si="35"/>
        <v>0</v>
      </c>
      <c r="BL28" s="82">
        <f t="shared" si="35"/>
        <v>0</v>
      </c>
      <c r="BM28" s="82">
        <f t="shared" si="35"/>
        <v>0</v>
      </c>
      <c r="BN28" s="82">
        <f t="shared" si="35"/>
        <v>0</v>
      </c>
      <c r="BO28" s="82">
        <f>BO31+BO30</f>
        <v>0</v>
      </c>
      <c r="BP28" s="82">
        <f t="shared" ref="BP28:BU28" si="36">BP30+BP31</f>
        <v>0</v>
      </c>
      <c r="BQ28" s="82">
        <f t="shared" si="36"/>
        <v>0</v>
      </c>
      <c r="BR28" s="82">
        <f t="shared" si="36"/>
        <v>0</v>
      </c>
      <c r="BS28" s="82">
        <f t="shared" si="36"/>
        <v>0</v>
      </c>
      <c r="BT28" s="82">
        <f t="shared" si="36"/>
        <v>0</v>
      </c>
      <c r="BU28" s="82">
        <f t="shared" si="36"/>
        <v>0</v>
      </c>
      <c r="BV28" s="82">
        <f>BV31+BV30</f>
        <v>0</v>
      </c>
      <c r="BW28" s="82">
        <f t="shared" ref="BW28:BZ28" si="37">BW30+BW31</f>
        <v>0</v>
      </c>
      <c r="BX28" s="82">
        <f t="shared" si="37"/>
        <v>0</v>
      </c>
      <c r="BY28" s="82">
        <f t="shared" si="37"/>
        <v>0</v>
      </c>
      <c r="BZ28" s="82">
        <f t="shared" si="37"/>
        <v>0</v>
      </c>
      <c r="CA28" s="75" t="s">
        <v>226</v>
      </c>
    </row>
    <row r="29" spans="1:90">
      <c r="A29" s="49"/>
      <c r="B29" s="47" t="s">
        <v>72</v>
      </c>
      <c r="C29" s="48"/>
      <c r="D29" s="78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75"/>
    </row>
    <row r="30" spans="1:90" ht="47.25">
      <c r="A30" s="50" t="s">
        <v>83</v>
      </c>
      <c r="B30" s="51" t="s">
        <v>84</v>
      </c>
      <c r="C30" s="48" t="s">
        <v>85</v>
      </c>
      <c r="D30" s="78">
        <v>4.7300000000000004</v>
      </c>
      <c r="E30" s="82">
        <v>0</v>
      </c>
      <c r="F30" s="81">
        <v>4.7287999999999997</v>
      </c>
      <c r="G30" s="81">
        <v>1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>
        <v>0</v>
      </c>
      <c r="AE30" s="82">
        <v>0</v>
      </c>
      <c r="AF30" s="82">
        <v>0</v>
      </c>
      <c r="AG30" s="82">
        <f>E30</f>
        <v>0</v>
      </c>
      <c r="AH30" s="81">
        <v>4.7287999999999997</v>
      </c>
      <c r="AI30" s="81">
        <v>1</v>
      </c>
      <c r="AJ30" s="82">
        <v>0</v>
      </c>
      <c r="AK30" s="82">
        <v>0</v>
      </c>
      <c r="AL30" s="82">
        <v>0</v>
      </c>
      <c r="AM30" s="82">
        <v>0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82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  <c r="AZ30" s="82">
        <v>0</v>
      </c>
      <c r="BA30" s="82">
        <v>0</v>
      </c>
      <c r="BB30" s="82">
        <v>0</v>
      </c>
      <c r="BC30" s="82">
        <v>0</v>
      </c>
      <c r="BD30" s="82">
        <v>0</v>
      </c>
      <c r="BE30" s="82">
        <v>0</v>
      </c>
      <c r="BF30" s="82">
        <v>0</v>
      </c>
      <c r="BG30" s="82">
        <v>0</v>
      </c>
      <c r="BH30" s="82">
        <v>0</v>
      </c>
      <c r="BI30" s="82">
        <v>0</v>
      </c>
      <c r="BJ30" s="82">
        <v>0</v>
      </c>
      <c r="BK30" s="82">
        <v>0</v>
      </c>
      <c r="BL30" s="82">
        <v>0</v>
      </c>
      <c r="BM30" s="82">
        <v>0</v>
      </c>
      <c r="BN30" s="82">
        <v>0</v>
      </c>
      <c r="BO30" s="82">
        <v>0</v>
      </c>
      <c r="BP30" s="82">
        <v>0</v>
      </c>
      <c r="BQ30" s="82">
        <v>0</v>
      </c>
      <c r="BR30" s="82">
        <v>0</v>
      </c>
      <c r="BS30" s="82">
        <v>0</v>
      </c>
      <c r="BT30" s="82">
        <v>0</v>
      </c>
      <c r="BU30" s="82">
        <v>0</v>
      </c>
      <c r="BV30" s="82">
        <v>0</v>
      </c>
      <c r="BW30" s="82">
        <v>0</v>
      </c>
      <c r="BX30" s="82">
        <v>0</v>
      </c>
      <c r="BY30" s="82">
        <v>0</v>
      </c>
      <c r="BZ30" s="82">
        <v>0</v>
      </c>
      <c r="CA30" s="75" t="s">
        <v>226</v>
      </c>
    </row>
    <row r="31" spans="1:90" ht="63">
      <c r="A31" s="50" t="s">
        <v>86</v>
      </c>
      <c r="B31" s="51" t="s">
        <v>87</v>
      </c>
      <c r="C31" s="48" t="s">
        <v>88</v>
      </c>
      <c r="D31" s="78">
        <v>3.58</v>
      </c>
      <c r="E31" s="82">
        <v>0</v>
      </c>
      <c r="F31" s="81">
        <v>3.577</v>
      </c>
      <c r="G31" s="81">
        <v>0.4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2">
        <v>0</v>
      </c>
      <c r="AF31" s="82">
        <v>0</v>
      </c>
      <c r="AG31" s="82">
        <f>E31</f>
        <v>0</v>
      </c>
      <c r="AH31" s="81">
        <v>3.577</v>
      </c>
      <c r="AI31" s="81">
        <v>0.4</v>
      </c>
      <c r="AJ31" s="82">
        <v>0</v>
      </c>
      <c r="AK31" s="82">
        <v>0</v>
      </c>
      <c r="AL31" s="82">
        <v>0</v>
      </c>
      <c r="AM31" s="82">
        <v>0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  <c r="AZ31" s="82">
        <v>0</v>
      </c>
      <c r="BA31" s="82">
        <v>0</v>
      </c>
      <c r="BB31" s="82">
        <v>0</v>
      </c>
      <c r="BC31" s="82">
        <v>0</v>
      </c>
      <c r="BD31" s="82">
        <v>0</v>
      </c>
      <c r="BE31" s="82">
        <v>0</v>
      </c>
      <c r="BF31" s="82">
        <v>0</v>
      </c>
      <c r="BG31" s="82">
        <v>0</v>
      </c>
      <c r="BH31" s="82">
        <v>0</v>
      </c>
      <c r="BI31" s="82">
        <v>0</v>
      </c>
      <c r="BJ31" s="82">
        <v>0</v>
      </c>
      <c r="BK31" s="82">
        <v>0</v>
      </c>
      <c r="BL31" s="82">
        <v>0</v>
      </c>
      <c r="BM31" s="82">
        <v>0</v>
      </c>
      <c r="BN31" s="82">
        <v>0</v>
      </c>
      <c r="BO31" s="82">
        <v>0</v>
      </c>
      <c r="BP31" s="82">
        <v>0</v>
      </c>
      <c r="BQ31" s="82">
        <v>0</v>
      </c>
      <c r="BR31" s="82">
        <v>0</v>
      </c>
      <c r="BS31" s="82">
        <v>0</v>
      </c>
      <c r="BT31" s="82">
        <v>0</v>
      </c>
      <c r="BU31" s="82">
        <v>0</v>
      </c>
      <c r="BV31" s="82">
        <v>0</v>
      </c>
      <c r="BW31" s="82">
        <v>0</v>
      </c>
      <c r="BX31" s="82">
        <v>0</v>
      </c>
      <c r="BY31" s="82">
        <v>0</v>
      </c>
      <c r="BZ31" s="82">
        <v>0</v>
      </c>
      <c r="CA31" s="75" t="s">
        <v>226</v>
      </c>
    </row>
    <row r="32" spans="1:90" ht="47.25">
      <c r="A32" s="49" t="s">
        <v>89</v>
      </c>
      <c r="B32" s="47" t="s">
        <v>90</v>
      </c>
      <c r="C32" s="48" t="s">
        <v>71</v>
      </c>
      <c r="D32" s="78">
        <f>D34</f>
        <v>177.27</v>
      </c>
      <c r="E32" s="82">
        <f t="shared" ref="E32:BP32" si="38">E34</f>
        <v>0</v>
      </c>
      <c r="F32" s="82">
        <f t="shared" si="38"/>
        <v>183.96236529342517</v>
      </c>
      <c r="G32" s="82">
        <f t="shared" si="38"/>
        <v>0</v>
      </c>
      <c r="H32" s="82">
        <f t="shared" si="38"/>
        <v>0</v>
      </c>
      <c r="I32" s="82">
        <f t="shared" si="38"/>
        <v>72.995000000000005</v>
      </c>
      <c r="J32" s="82">
        <f t="shared" si="38"/>
        <v>0</v>
      </c>
      <c r="K32" s="82">
        <f t="shared" si="38"/>
        <v>0</v>
      </c>
      <c r="L32" s="82">
        <f t="shared" si="38"/>
        <v>0</v>
      </c>
      <c r="M32" s="82">
        <f t="shared" si="38"/>
        <v>0</v>
      </c>
      <c r="N32" s="82">
        <f t="shared" si="38"/>
        <v>0</v>
      </c>
      <c r="O32" s="82">
        <f t="shared" si="38"/>
        <v>0</v>
      </c>
      <c r="P32" s="82">
        <f t="shared" si="38"/>
        <v>0</v>
      </c>
      <c r="Q32" s="82">
        <f t="shared" si="38"/>
        <v>0</v>
      </c>
      <c r="R32" s="82">
        <f t="shared" si="38"/>
        <v>0</v>
      </c>
      <c r="S32" s="82">
        <f t="shared" si="38"/>
        <v>0</v>
      </c>
      <c r="T32" s="82">
        <f t="shared" si="38"/>
        <v>0</v>
      </c>
      <c r="U32" s="82">
        <f t="shared" si="38"/>
        <v>0</v>
      </c>
      <c r="V32" s="82">
        <f t="shared" si="38"/>
        <v>0</v>
      </c>
      <c r="W32" s="82">
        <f t="shared" si="38"/>
        <v>0</v>
      </c>
      <c r="X32" s="82">
        <f t="shared" si="38"/>
        <v>0</v>
      </c>
      <c r="Y32" s="82">
        <f t="shared" si="38"/>
        <v>0</v>
      </c>
      <c r="Z32" s="82">
        <f t="shared" si="38"/>
        <v>0</v>
      </c>
      <c r="AA32" s="82">
        <f t="shared" si="38"/>
        <v>0</v>
      </c>
      <c r="AB32" s="82">
        <f t="shared" si="38"/>
        <v>0</v>
      </c>
      <c r="AC32" s="82">
        <f t="shared" si="38"/>
        <v>0</v>
      </c>
      <c r="AD32" s="82">
        <f t="shared" si="38"/>
        <v>0</v>
      </c>
      <c r="AE32" s="82">
        <f t="shared" si="38"/>
        <v>0</v>
      </c>
      <c r="AF32" s="82">
        <f t="shared" si="38"/>
        <v>0</v>
      </c>
      <c r="AG32" s="82">
        <f>E32</f>
        <v>0</v>
      </c>
      <c r="AH32" s="82">
        <f t="shared" ref="AH32" si="39">F32</f>
        <v>183.96236529342517</v>
      </c>
      <c r="AI32" s="82">
        <f t="shared" ref="AI32" si="40">G32</f>
        <v>0</v>
      </c>
      <c r="AJ32" s="82">
        <f t="shared" ref="AJ32" si="41">H32</f>
        <v>0</v>
      </c>
      <c r="AK32" s="82">
        <f t="shared" ref="AK32" si="42">I32</f>
        <v>72.995000000000005</v>
      </c>
      <c r="AL32" s="82">
        <f t="shared" ref="AL32" si="43">J32</f>
        <v>0</v>
      </c>
      <c r="AM32" s="82">
        <f t="shared" ref="AM32" si="44">K32</f>
        <v>0</v>
      </c>
      <c r="AN32" s="82">
        <f t="shared" si="38"/>
        <v>0</v>
      </c>
      <c r="AO32" s="82">
        <f t="shared" si="38"/>
        <v>0</v>
      </c>
      <c r="AP32" s="82">
        <f t="shared" si="38"/>
        <v>0</v>
      </c>
      <c r="AQ32" s="82">
        <f t="shared" si="38"/>
        <v>0</v>
      </c>
      <c r="AR32" s="82">
        <f t="shared" si="38"/>
        <v>0</v>
      </c>
      <c r="AS32" s="82">
        <f t="shared" si="38"/>
        <v>0</v>
      </c>
      <c r="AT32" s="82">
        <f t="shared" si="38"/>
        <v>0</v>
      </c>
      <c r="AU32" s="82">
        <f t="shared" si="38"/>
        <v>0</v>
      </c>
      <c r="AV32" s="82">
        <f t="shared" si="38"/>
        <v>0</v>
      </c>
      <c r="AW32" s="82">
        <f t="shared" si="38"/>
        <v>0</v>
      </c>
      <c r="AX32" s="82">
        <f t="shared" si="38"/>
        <v>0</v>
      </c>
      <c r="AY32" s="82">
        <f t="shared" si="38"/>
        <v>0</v>
      </c>
      <c r="AZ32" s="82">
        <f t="shared" si="38"/>
        <v>0</v>
      </c>
      <c r="BA32" s="82">
        <f t="shared" si="38"/>
        <v>0</v>
      </c>
      <c r="BB32" s="82">
        <f t="shared" si="38"/>
        <v>0</v>
      </c>
      <c r="BC32" s="82">
        <f t="shared" si="38"/>
        <v>0</v>
      </c>
      <c r="BD32" s="82">
        <f t="shared" si="38"/>
        <v>0</v>
      </c>
      <c r="BE32" s="82">
        <f t="shared" si="38"/>
        <v>0</v>
      </c>
      <c r="BF32" s="82">
        <f t="shared" si="38"/>
        <v>0</v>
      </c>
      <c r="BG32" s="82">
        <f t="shared" si="38"/>
        <v>0</v>
      </c>
      <c r="BH32" s="82">
        <f t="shared" si="38"/>
        <v>0</v>
      </c>
      <c r="BI32" s="82">
        <f t="shared" si="38"/>
        <v>0</v>
      </c>
      <c r="BJ32" s="82">
        <f t="shared" si="38"/>
        <v>0</v>
      </c>
      <c r="BK32" s="82">
        <f t="shared" si="38"/>
        <v>0</v>
      </c>
      <c r="BL32" s="82">
        <f t="shared" si="38"/>
        <v>0</v>
      </c>
      <c r="BM32" s="82">
        <f t="shared" si="38"/>
        <v>0</v>
      </c>
      <c r="BN32" s="82">
        <f t="shared" si="38"/>
        <v>0</v>
      </c>
      <c r="BO32" s="82">
        <f t="shared" si="38"/>
        <v>0</v>
      </c>
      <c r="BP32" s="82">
        <f t="shared" si="38"/>
        <v>0</v>
      </c>
      <c r="BQ32" s="82">
        <f t="shared" ref="BQ32:BZ32" si="45">BQ34</f>
        <v>0</v>
      </c>
      <c r="BR32" s="82">
        <f t="shared" si="45"/>
        <v>0</v>
      </c>
      <c r="BS32" s="82">
        <f t="shared" si="45"/>
        <v>0</v>
      </c>
      <c r="BT32" s="82">
        <f t="shared" si="45"/>
        <v>0</v>
      </c>
      <c r="BU32" s="82">
        <f t="shared" si="45"/>
        <v>0</v>
      </c>
      <c r="BV32" s="82">
        <f t="shared" si="45"/>
        <v>0</v>
      </c>
      <c r="BW32" s="82">
        <f t="shared" si="45"/>
        <v>0</v>
      </c>
      <c r="BX32" s="82">
        <f t="shared" si="45"/>
        <v>0</v>
      </c>
      <c r="BY32" s="82">
        <f t="shared" si="45"/>
        <v>0</v>
      </c>
      <c r="BZ32" s="82">
        <f t="shared" si="45"/>
        <v>0</v>
      </c>
      <c r="CA32" s="74" t="s">
        <v>226</v>
      </c>
    </row>
    <row r="33" spans="1:79">
      <c r="A33" s="49"/>
      <c r="B33" s="47" t="s">
        <v>72</v>
      </c>
      <c r="C33" s="48"/>
      <c r="D33" s="78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74"/>
    </row>
    <row r="34" spans="1:79" ht="47.25">
      <c r="A34" s="49" t="s">
        <v>91</v>
      </c>
      <c r="B34" s="47" t="s">
        <v>92</v>
      </c>
      <c r="C34" s="48" t="s">
        <v>71</v>
      </c>
      <c r="D34" s="78">
        <f>SUM(D36:D59)</f>
        <v>177.27</v>
      </c>
      <c r="E34" s="82">
        <f t="shared" ref="E34:J34" si="46">SUM(E36:E59)</f>
        <v>0</v>
      </c>
      <c r="F34" s="82">
        <f t="shared" si="46"/>
        <v>183.96236529342517</v>
      </c>
      <c r="G34" s="82">
        <f t="shared" si="46"/>
        <v>0</v>
      </c>
      <c r="H34" s="82">
        <f t="shared" si="46"/>
        <v>0</v>
      </c>
      <c r="I34" s="82">
        <f t="shared" si="46"/>
        <v>72.995000000000005</v>
      </c>
      <c r="J34" s="82">
        <f t="shared" si="46"/>
        <v>0</v>
      </c>
      <c r="K34" s="82">
        <f>SUM(K36:K59)</f>
        <v>0</v>
      </c>
      <c r="L34" s="82">
        <f t="shared" ref="L34:Q34" si="47">SUM(L36:L59)</f>
        <v>0</v>
      </c>
      <c r="M34" s="82">
        <f t="shared" si="47"/>
        <v>0</v>
      </c>
      <c r="N34" s="82">
        <f t="shared" si="47"/>
        <v>0</v>
      </c>
      <c r="O34" s="82">
        <f t="shared" si="47"/>
        <v>0</v>
      </c>
      <c r="P34" s="82">
        <f t="shared" si="47"/>
        <v>0</v>
      </c>
      <c r="Q34" s="82">
        <f t="shared" si="47"/>
        <v>0</v>
      </c>
      <c r="R34" s="82">
        <f>SUM(R36:R59)</f>
        <v>0</v>
      </c>
      <c r="S34" s="82">
        <f t="shared" ref="S34:X34" si="48">SUM(S36:S59)</f>
        <v>0</v>
      </c>
      <c r="T34" s="82">
        <f t="shared" si="48"/>
        <v>0</v>
      </c>
      <c r="U34" s="82">
        <f t="shared" si="48"/>
        <v>0</v>
      </c>
      <c r="V34" s="82">
        <f t="shared" si="48"/>
        <v>0</v>
      </c>
      <c r="W34" s="82">
        <f t="shared" si="48"/>
        <v>0</v>
      </c>
      <c r="X34" s="82">
        <f t="shared" si="48"/>
        <v>0</v>
      </c>
      <c r="Y34" s="82">
        <f>SUM(Y36:Y59)</f>
        <v>0</v>
      </c>
      <c r="Z34" s="82">
        <f t="shared" ref="Z34:AE34" si="49">SUM(Z36:Z59)</f>
        <v>0</v>
      </c>
      <c r="AA34" s="82">
        <f t="shared" si="49"/>
        <v>0</v>
      </c>
      <c r="AB34" s="82">
        <f t="shared" si="49"/>
        <v>0</v>
      </c>
      <c r="AC34" s="82">
        <f t="shared" si="49"/>
        <v>0</v>
      </c>
      <c r="AD34" s="82">
        <f t="shared" si="49"/>
        <v>0</v>
      </c>
      <c r="AE34" s="82">
        <f t="shared" si="49"/>
        <v>0</v>
      </c>
      <c r="AF34" s="82">
        <f>SUM(AF36:AF59)</f>
        <v>0</v>
      </c>
      <c r="AG34" s="82">
        <f>E34</f>
        <v>0</v>
      </c>
      <c r="AH34" s="82">
        <f t="shared" ref="AH34" si="50">F34</f>
        <v>183.96236529342517</v>
      </c>
      <c r="AI34" s="82">
        <f t="shared" ref="AI34" si="51">G34</f>
        <v>0</v>
      </c>
      <c r="AJ34" s="82">
        <f t="shared" ref="AJ34" si="52">H34</f>
        <v>0</v>
      </c>
      <c r="AK34" s="82">
        <f t="shared" ref="AK34" si="53">I34</f>
        <v>72.995000000000005</v>
      </c>
      <c r="AL34" s="82">
        <f t="shared" ref="AL34" si="54">J34</f>
        <v>0</v>
      </c>
      <c r="AM34" s="82">
        <f t="shared" ref="AM34" si="55">K34</f>
        <v>0</v>
      </c>
      <c r="AN34" s="82">
        <f t="shared" ref="AN34:AS34" si="56">SUM(AN36:AN59)</f>
        <v>0</v>
      </c>
      <c r="AO34" s="82">
        <f t="shared" si="56"/>
        <v>0</v>
      </c>
      <c r="AP34" s="82">
        <f t="shared" si="56"/>
        <v>0</v>
      </c>
      <c r="AQ34" s="82">
        <f t="shared" si="56"/>
        <v>0</v>
      </c>
      <c r="AR34" s="82">
        <f t="shared" si="56"/>
        <v>0</v>
      </c>
      <c r="AS34" s="82">
        <f t="shared" si="56"/>
        <v>0</v>
      </c>
      <c r="AT34" s="82">
        <f>SUM(AT36:AT59)</f>
        <v>0</v>
      </c>
      <c r="AU34" s="82">
        <f t="shared" ref="AU34:AZ34" si="57">SUM(AU36:AU59)</f>
        <v>0</v>
      </c>
      <c r="AV34" s="82">
        <f t="shared" si="57"/>
        <v>0</v>
      </c>
      <c r="AW34" s="82">
        <f t="shared" si="57"/>
        <v>0</v>
      </c>
      <c r="AX34" s="82">
        <f t="shared" si="57"/>
        <v>0</v>
      </c>
      <c r="AY34" s="82">
        <f t="shared" si="57"/>
        <v>0</v>
      </c>
      <c r="AZ34" s="82">
        <f t="shared" si="57"/>
        <v>0</v>
      </c>
      <c r="BA34" s="82">
        <f>SUM(BA36:BA59)</f>
        <v>0</v>
      </c>
      <c r="BB34" s="82">
        <f t="shared" ref="BB34:BG34" si="58">SUM(BB36:BB59)</f>
        <v>0</v>
      </c>
      <c r="BC34" s="82">
        <f t="shared" si="58"/>
        <v>0</v>
      </c>
      <c r="BD34" s="82">
        <f t="shared" si="58"/>
        <v>0</v>
      </c>
      <c r="BE34" s="82">
        <f t="shared" si="58"/>
        <v>0</v>
      </c>
      <c r="BF34" s="82">
        <f t="shared" si="58"/>
        <v>0</v>
      </c>
      <c r="BG34" s="82">
        <f t="shared" si="58"/>
        <v>0</v>
      </c>
      <c r="BH34" s="82">
        <f>SUM(BH36:BH59)</f>
        <v>0</v>
      </c>
      <c r="BI34" s="82">
        <f t="shared" ref="BI34:BN34" si="59">SUM(BI36:BI59)</f>
        <v>0</v>
      </c>
      <c r="BJ34" s="82">
        <f t="shared" si="59"/>
        <v>0</v>
      </c>
      <c r="BK34" s="82">
        <f t="shared" si="59"/>
        <v>0</v>
      </c>
      <c r="BL34" s="82">
        <f t="shared" si="59"/>
        <v>0</v>
      </c>
      <c r="BM34" s="82">
        <f t="shared" si="59"/>
        <v>0</v>
      </c>
      <c r="BN34" s="82">
        <f t="shared" si="59"/>
        <v>0</v>
      </c>
      <c r="BO34" s="82">
        <f>SUM(BO36:BO59)</f>
        <v>0</v>
      </c>
      <c r="BP34" s="82">
        <f t="shared" ref="BP34:BU34" si="60">SUM(BP36:BP59)</f>
        <v>0</v>
      </c>
      <c r="BQ34" s="82">
        <f t="shared" si="60"/>
        <v>0</v>
      </c>
      <c r="BR34" s="82">
        <f t="shared" si="60"/>
        <v>0</v>
      </c>
      <c r="BS34" s="82">
        <f t="shared" si="60"/>
        <v>0</v>
      </c>
      <c r="BT34" s="82">
        <f t="shared" si="60"/>
        <v>0</v>
      </c>
      <c r="BU34" s="82">
        <f t="shared" si="60"/>
        <v>0</v>
      </c>
      <c r="BV34" s="82">
        <f>SUM(BV36:BV59)</f>
        <v>0</v>
      </c>
      <c r="BW34" s="82">
        <f t="shared" ref="BW34:BZ34" si="61">SUM(BW36:BW59)</f>
        <v>0</v>
      </c>
      <c r="BX34" s="82">
        <f t="shared" si="61"/>
        <v>0</v>
      </c>
      <c r="BY34" s="82">
        <f t="shared" si="61"/>
        <v>0</v>
      </c>
      <c r="BZ34" s="82">
        <f t="shared" si="61"/>
        <v>0</v>
      </c>
      <c r="CA34" s="74" t="s">
        <v>226</v>
      </c>
    </row>
    <row r="35" spans="1:79">
      <c r="A35" s="49"/>
      <c r="B35" s="47" t="s">
        <v>72</v>
      </c>
      <c r="C35" s="48"/>
      <c r="D35" s="78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74"/>
    </row>
    <row r="36" spans="1:79" ht="47.25">
      <c r="A36" s="50" t="s">
        <v>93</v>
      </c>
      <c r="B36" s="51" t="s">
        <v>94</v>
      </c>
      <c r="C36" s="48" t="s">
        <v>95</v>
      </c>
      <c r="D36" s="78">
        <v>93.45</v>
      </c>
      <c r="E36" s="82">
        <v>0</v>
      </c>
      <c r="F36" s="129">
        <v>79.198999999999998</v>
      </c>
      <c r="G36" s="82">
        <v>0</v>
      </c>
      <c r="H36" s="82">
        <v>0</v>
      </c>
      <c r="I36" s="129">
        <v>18.600000000000001</v>
      </c>
      <c r="J36" s="129">
        <v>0</v>
      </c>
      <c r="K36" s="129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82">
        <v>0</v>
      </c>
      <c r="R36" s="82">
        <v>0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  <c r="AD36" s="82">
        <v>0</v>
      </c>
      <c r="AE36" s="82">
        <v>0</v>
      </c>
      <c r="AF36" s="82">
        <v>0</v>
      </c>
      <c r="AG36" s="82">
        <f>E36</f>
        <v>0</v>
      </c>
      <c r="AH36" s="82">
        <f t="shared" ref="AH36" si="62">F36</f>
        <v>79.198999999999998</v>
      </c>
      <c r="AI36" s="82">
        <f t="shared" ref="AI36" si="63">G36</f>
        <v>0</v>
      </c>
      <c r="AJ36" s="82">
        <f t="shared" ref="AJ36" si="64">H36</f>
        <v>0</v>
      </c>
      <c r="AK36" s="82">
        <f t="shared" ref="AK36" si="65">I36</f>
        <v>18.600000000000001</v>
      </c>
      <c r="AL36" s="82">
        <f t="shared" ref="AL36" si="66">J36</f>
        <v>0</v>
      </c>
      <c r="AM36" s="82">
        <f t="shared" ref="AM36" si="67">K36</f>
        <v>0</v>
      </c>
      <c r="AN36" s="82">
        <v>0</v>
      </c>
      <c r="AO36" s="82">
        <v>0</v>
      </c>
      <c r="AP36" s="82">
        <v>0</v>
      </c>
      <c r="AQ36" s="82">
        <v>0</v>
      </c>
      <c r="AR36" s="82">
        <v>0</v>
      </c>
      <c r="AS36" s="82">
        <v>0</v>
      </c>
      <c r="AT36" s="82">
        <v>0</v>
      </c>
      <c r="AU36" s="82">
        <v>0</v>
      </c>
      <c r="AV36" s="82">
        <v>0</v>
      </c>
      <c r="AW36" s="82">
        <v>0</v>
      </c>
      <c r="AX36" s="82">
        <v>0</v>
      </c>
      <c r="AY36" s="82">
        <v>0</v>
      </c>
      <c r="AZ36" s="82">
        <v>0</v>
      </c>
      <c r="BA36" s="82">
        <v>0</v>
      </c>
      <c r="BB36" s="82">
        <v>0</v>
      </c>
      <c r="BC36" s="82">
        <v>0</v>
      </c>
      <c r="BD36" s="82">
        <v>0</v>
      </c>
      <c r="BE36" s="82">
        <v>0</v>
      </c>
      <c r="BF36" s="82">
        <v>0</v>
      </c>
      <c r="BG36" s="82">
        <v>0</v>
      </c>
      <c r="BH36" s="82">
        <v>0</v>
      </c>
      <c r="BI36" s="82">
        <v>0</v>
      </c>
      <c r="BJ36" s="82">
        <v>0</v>
      </c>
      <c r="BK36" s="82">
        <v>0</v>
      </c>
      <c r="BL36" s="82">
        <v>0</v>
      </c>
      <c r="BM36" s="82">
        <v>0</v>
      </c>
      <c r="BN36" s="82">
        <v>0</v>
      </c>
      <c r="BO36" s="82">
        <v>0</v>
      </c>
      <c r="BP36" s="82">
        <v>0</v>
      </c>
      <c r="BQ36" s="82">
        <v>0</v>
      </c>
      <c r="BR36" s="82">
        <v>0</v>
      </c>
      <c r="BS36" s="82">
        <v>0</v>
      </c>
      <c r="BT36" s="82">
        <v>0</v>
      </c>
      <c r="BU36" s="82">
        <v>0</v>
      </c>
      <c r="BV36" s="82">
        <v>0</v>
      </c>
      <c r="BW36" s="82">
        <v>0</v>
      </c>
      <c r="BX36" s="82">
        <v>0</v>
      </c>
      <c r="BY36" s="82">
        <v>0</v>
      </c>
      <c r="BZ36" s="82">
        <v>0</v>
      </c>
      <c r="CA36" s="73" t="s">
        <v>226</v>
      </c>
    </row>
    <row r="37" spans="1:79" ht="47.25">
      <c r="A37" s="50" t="s">
        <v>96</v>
      </c>
      <c r="B37" s="51" t="s">
        <v>97</v>
      </c>
      <c r="C37" s="48" t="s">
        <v>98</v>
      </c>
      <c r="D37" s="78">
        <v>1.51</v>
      </c>
      <c r="E37" s="82">
        <v>0</v>
      </c>
      <c r="F37" s="129">
        <v>5.8270000000000008</v>
      </c>
      <c r="G37" s="82">
        <v>0</v>
      </c>
      <c r="H37" s="82">
        <v>0</v>
      </c>
      <c r="I37" s="129">
        <v>0.98</v>
      </c>
      <c r="J37" s="129">
        <v>0</v>
      </c>
      <c r="K37" s="129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0</v>
      </c>
      <c r="AE37" s="82">
        <v>0</v>
      </c>
      <c r="AF37" s="82">
        <v>0</v>
      </c>
      <c r="AG37" s="82">
        <f t="shared" ref="AG37:AG62" si="68">E37</f>
        <v>0</v>
      </c>
      <c r="AH37" s="82">
        <f t="shared" ref="AH37:AH62" si="69">F37</f>
        <v>5.8270000000000008</v>
      </c>
      <c r="AI37" s="82">
        <f t="shared" ref="AI37:AI62" si="70">G37</f>
        <v>0</v>
      </c>
      <c r="AJ37" s="82">
        <f t="shared" ref="AJ37:AJ62" si="71">H37</f>
        <v>0</v>
      </c>
      <c r="AK37" s="82">
        <f t="shared" ref="AK37:AK62" si="72">I37</f>
        <v>0.98</v>
      </c>
      <c r="AL37" s="82">
        <f t="shared" ref="AL37:AL62" si="73">J37</f>
        <v>0</v>
      </c>
      <c r="AM37" s="82">
        <f t="shared" ref="AM37:AM62" si="74">K37</f>
        <v>0</v>
      </c>
      <c r="AN37" s="82">
        <v>0</v>
      </c>
      <c r="AO37" s="82">
        <v>0</v>
      </c>
      <c r="AP37" s="82">
        <v>0</v>
      </c>
      <c r="AQ37" s="82">
        <v>0</v>
      </c>
      <c r="AR37" s="82">
        <v>0</v>
      </c>
      <c r="AS37" s="82">
        <v>0</v>
      </c>
      <c r="AT37" s="82">
        <v>0</v>
      </c>
      <c r="AU37" s="82">
        <v>0</v>
      </c>
      <c r="AV37" s="82">
        <v>0</v>
      </c>
      <c r="AW37" s="82">
        <v>0</v>
      </c>
      <c r="AX37" s="82">
        <v>0</v>
      </c>
      <c r="AY37" s="82">
        <v>0</v>
      </c>
      <c r="AZ37" s="82">
        <v>0</v>
      </c>
      <c r="BA37" s="82">
        <v>0</v>
      </c>
      <c r="BB37" s="82">
        <v>0</v>
      </c>
      <c r="BC37" s="82">
        <v>0</v>
      </c>
      <c r="BD37" s="82">
        <v>0</v>
      </c>
      <c r="BE37" s="82">
        <v>0</v>
      </c>
      <c r="BF37" s="82">
        <v>0</v>
      </c>
      <c r="BG37" s="82">
        <v>0</v>
      </c>
      <c r="BH37" s="82">
        <v>0</v>
      </c>
      <c r="BI37" s="82">
        <v>0</v>
      </c>
      <c r="BJ37" s="82">
        <v>0</v>
      </c>
      <c r="BK37" s="82">
        <v>0</v>
      </c>
      <c r="BL37" s="82">
        <v>0</v>
      </c>
      <c r="BM37" s="82">
        <v>0</v>
      </c>
      <c r="BN37" s="82">
        <v>0</v>
      </c>
      <c r="BO37" s="82">
        <v>0</v>
      </c>
      <c r="BP37" s="82">
        <v>0</v>
      </c>
      <c r="BQ37" s="82">
        <v>0</v>
      </c>
      <c r="BR37" s="82">
        <v>0</v>
      </c>
      <c r="BS37" s="82">
        <v>0</v>
      </c>
      <c r="BT37" s="82">
        <v>0</v>
      </c>
      <c r="BU37" s="82">
        <v>0</v>
      </c>
      <c r="BV37" s="82">
        <v>0</v>
      </c>
      <c r="BW37" s="82">
        <v>0</v>
      </c>
      <c r="BX37" s="82">
        <v>0</v>
      </c>
      <c r="BY37" s="82">
        <v>0</v>
      </c>
      <c r="BZ37" s="82">
        <v>0</v>
      </c>
      <c r="CA37" s="73" t="s">
        <v>226</v>
      </c>
    </row>
    <row r="38" spans="1:79" ht="47.25">
      <c r="A38" s="50" t="s">
        <v>99</v>
      </c>
      <c r="B38" s="51" t="s">
        <v>100</v>
      </c>
      <c r="C38" s="48" t="s">
        <v>101</v>
      </c>
      <c r="D38" s="78">
        <v>19.79</v>
      </c>
      <c r="E38" s="82">
        <v>0</v>
      </c>
      <c r="F38" s="82">
        <v>21.684699254237277</v>
      </c>
      <c r="G38" s="82">
        <v>0</v>
      </c>
      <c r="H38" s="82">
        <v>0</v>
      </c>
      <c r="I38" s="130">
        <v>11.5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82">
        <v>0</v>
      </c>
      <c r="AF38" s="82">
        <v>0</v>
      </c>
      <c r="AG38" s="82">
        <f t="shared" si="68"/>
        <v>0</v>
      </c>
      <c r="AH38" s="82">
        <f t="shared" si="69"/>
        <v>21.684699254237277</v>
      </c>
      <c r="AI38" s="82">
        <f t="shared" si="70"/>
        <v>0</v>
      </c>
      <c r="AJ38" s="82">
        <f t="shared" si="71"/>
        <v>0</v>
      </c>
      <c r="AK38" s="82">
        <f t="shared" si="72"/>
        <v>11.5</v>
      </c>
      <c r="AL38" s="82">
        <f t="shared" si="73"/>
        <v>0</v>
      </c>
      <c r="AM38" s="82">
        <f t="shared" si="74"/>
        <v>0</v>
      </c>
      <c r="AN38" s="82">
        <v>0</v>
      </c>
      <c r="AO38" s="82">
        <v>0</v>
      </c>
      <c r="AP38" s="82">
        <v>0</v>
      </c>
      <c r="AQ38" s="82">
        <v>0</v>
      </c>
      <c r="AR38" s="82">
        <v>0</v>
      </c>
      <c r="AS38" s="82">
        <v>0</v>
      </c>
      <c r="AT38" s="82">
        <v>0</v>
      </c>
      <c r="AU38" s="82">
        <v>0</v>
      </c>
      <c r="AV38" s="82">
        <v>0</v>
      </c>
      <c r="AW38" s="82">
        <v>0</v>
      </c>
      <c r="AX38" s="82">
        <v>0</v>
      </c>
      <c r="AY38" s="82">
        <v>0</v>
      </c>
      <c r="AZ38" s="82">
        <v>0</v>
      </c>
      <c r="BA38" s="82">
        <v>0</v>
      </c>
      <c r="BB38" s="82">
        <v>0</v>
      </c>
      <c r="BC38" s="82">
        <v>0</v>
      </c>
      <c r="BD38" s="82">
        <v>0</v>
      </c>
      <c r="BE38" s="82">
        <v>0</v>
      </c>
      <c r="BF38" s="82">
        <v>0</v>
      </c>
      <c r="BG38" s="82">
        <v>0</v>
      </c>
      <c r="BH38" s="82">
        <v>0</v>
      </c>
      <c r="BI38" s="82">
        <v>0</v>
      </c>
      <c r="BJ38" s="82">
        <v>0</v>
      </c>
      <c r="BK38" s="82">
        <v>0</v>
      </c>
      <c r="BL38" s="82">
        <v>0</v>
      </c>
      <c r="BM38" s="82">
        <v>0</v>
      </c>
      <c r="BN38" s="82">
        <v>0</v>
      </c>
      <c r="BO38" s="82">
        <v>0</v>
      </c>
      <c r="BP38" s="82">
        <v>0</v>
      </c>
      <c r="BQ38" s="82">
        <v>0</v>
      </c>
      <c r="BR38" s="82">
        <v>0</v>
      </c>
      <c r="BS38" s="82">
        <v>0</v>
      </c>
      <c r="BT38" s="82">
        <v>0</v>
      </c>
      <c r="BU38" s="82">
        <v>0</v>
      </c>
      <c r="BV38" s="82">
        <v>0</v>
      </c>
      <c r="BW38" s="82">
        <v>0</v>
      </c>
      <c r="BX38" s="82">
        <v>0</v>
      </c>
      <c r="BY38" s="82">
        <v>0</v>
      </c>
      <c r="BZ38" s="82">
        <v>0</v>
      </c>
      <c r="CA38" s="74" t="s">
        <v>226</v>
      </c>
    </row>
    <row r="39" spans="1:79" ht="78.75">
      <c r="A39" s="50" t="s">
        <v>102</v>
      </c>
      <c r="B39" s="51" t="s">
        <v>103</v>
      </c>
      <c r="C39" s="48" t="s">
        <v>104</v>
      </c>
      <c r="D39" s="78">
        <v>4.4800000000000004</v>
      </c>
      <c r="E39" s="82">
        <v>0</v>
      </c>
      <c r="F39" s="82">
        <v>4.9118313050847462</v>
      </c>
      <c r="G39" s="82">
        <v>0</v>
      </c>
      <c r="H39" s="82">
        <v>0</v>
      </c>
      <c r="I39" s="81">
        <v>2.9049999999999998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  <c r="AD39" s="82">
        <v>0</v>
      </c>
      <c r="AE39" s="82">
        <v>0</v>
      </c>
      <c r="AF39" s="82">
        <v>0</v>
      </c>
      <c r="AG39" s="82">
        <f t="shared" si="68"/>
        <v>0</v>
      </c>
      <c r="AH39" s="82">
        <f t="shared" si="69"/>
        <v>4.9118313050847462</v>
      </c>
      <c r="AI39" s="82">
        <f t="shared" si="70"/>
        <v>0</v>
      </c>
      <c r="AJ39" s="82">
        <f t="shared" si="71"/>
        <v>0</v>
      </c>
      <c r="AK39" s="82">
        <f t="shared" si="72"/>
        <v>2.9049999999999998</v>
      </c>
      <c r="AL39" s="82">
        <f t="shared" si="73"/>
        <v>0</v>
      </c>
      <c r="AM39" s="82">
        <f t="shared" si="74"/>
        <v>0</v>
      </c>
      <c r="AN39" s="82">
        <v>0</v>
      </c>
      <c r="AO39" s="82">
        <v>0</v>
      </c>
      <c r="AP39" s="82">
        <v>0</v>
      </c>
      <c r="AQ39" s="82">
        <v>0</v>
      </c>
      <c r="AR39" s="82">
        <v>0</v>
      </c>
      <c r="AS39" s="82">
        <v>0</v>
      </c>
      <c r="AT39" s="82">
        <v>0</v>
      </c>
      <c r="AU39" s="82">
        <v>0</v>
      </c>
      <c r="AV39" s="82">
        <v>0</v>
      </c>
      <c r="AW39" s="82">
        <v>0</v>
      </c>
      <c r="AX39" s="82">
        <v>0</v>
      </c>
      <c r="AY39" s="82">
        <v>0</v>
      </c>
      <c r="AZ39" s="82">
        <v>0</v>
      </c>
      <c r="BA39" s="82">
        <v>0</v>
      </c>
      <c r="BB39" s="82">
        <v>0</v>
      </c>
      <c r="BC39" s="82">
        <v>0</v>
      </c>
      <c r="BD39" s="82">
        <v>0</v>
      </c>
      <c r="BE39" s="82">
        <v>0</v>
      </c>
      <c r="BF39" s="82">
        <v>0</v>
      </c>
      <c r="BG39" s="82">
        <v>0</v>
      </c>
      <c r="BH39" s="82">
        <v>0</v>
      </c>
      <c r="BI39" s="82">
        <v>0</v>
      </c>
      <c r="BJ39" s="82">
        <v>0</v>
      </c>
      <c r="BK39" s="82">
        <v>0</v>
      </c>
      <c r="BL39" s="82">
        <v>0</v>
      </c>
      <c r="BM39" s="82">
        <v>0</v>
      </c>
      <c r="BN39" s="82">
        <v>0</v>
      </c>
      <c r="BO39" s="82">
        <v>0</v>
      </c>
      <c r="BP39" s="82">
        <v>0</v>
      </c>
      <c r="BQ39" s="82">
        <v>0</v>
      </c>
      <c r="BR39" s="82">
        <v>0</v>
      </c>
      <c r="BS39" s="82">
        <v>0</v>
      </c>
      <c r="BT39" s="82">
        <v>0</v>
      </c>
      <c r="BU39" s="82">
        <v>0</v>
      </c>
      <c r="BV39" s="82">
        <v>0</v>
      </c>
      <c r="BW39" s="82">
        <v>0</v>
      </c>
      <c r="BX39" s="82">
        <v>0</v>
      </c>
      <c r="BY39" s="82">
        <v>0</v>
      </c>
      <c r="BZ39" s="82">
        <v>0</v>
      </c>
      <c r="CA39" s="74" t="s">
        <v>226</v>
      </c>
    </row>
    <row r="40" spans="1:79" ht="63">
      <c r="A40" s="50" t="s">
        <v>105</v>
      </c>
      <c r="B40" s="51" t="s">
        <v>106</v>
      </c>
      <c r="C40" s="48" t="s">
        <v>107</v>
      </c>
      <c r="D40" s="78">
        <v>2.27</v>
      </c>
      <c r="E40" s="82">
        <v>0</v>
      </c>
      <c r="F40" s="82">
        <v>2.7058838983050855</v>
      </c>
      <c r="G40" s="82">
        <v>0</v>
      </c>
      <c r="H40" s="82">
        <v>0</v>
      </c>
      <c r="I40" s="102">
        <v>1.6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>
        <v>0</v>
      </c>
      <c r="AE40" s="82">
        <v>0</v>
      </c>
      <c r="AF40" s="82">
        <v>0</v>
      </c>
      <c r="AG40" s="82">
        <f t="shared" si="68"/>
        <v>0</v>
      </c>
      <c r="AH40" s="82">
        <f t="shared" si="69"/>
        <v>2.7058838983050855</v>
      </c>
      <c r="AI40" s="82">
        <f t="shared" si="70"/>
        <v>0</v>
      </c>
      <c r="AJ40" s="82">
        <f t="shared" si="71"/>
        <v>0</v>
      </c>
      <c r="AK40" s="82">
        <f t="shared" si="72"/>
        <v>1.6</v>
      </c>
      <c r="AL40" s="82">
        <f t="shared" si="73"/>
        <v>0</v>
      </c>
      <c r="AM40" s="82">
        <f t="shared" si="74"/>
        <v>0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  <c r="AZ40" s="82">
        <v>0</v>
      </c>
      <c r="BA40" s="82">
        <v>0</v>
      </c>
      <c r="BB40" s="82">
        <v>0</v>
      </c>
      <c r="BC40" s="82">
        <v>0</v>
      </c>
      <c r="BD40" s="82">
        <v>0</v>
      </c>
      <c r="BE40" s="82">
        <v>0</v>
      </c>
      <c r="BF40" s="82">
        <v>0</v>
      </c>
      <c r="BG40" s="82">
        <v>0</v>
      </c>
      <c r="BH40" s="82">
        <v>0</v>
      </c>
      <c r="BI40" s="82">
        <v>0</v>
      </c>
      <c r="BJ40" s="82">
        <v>0</v>
      </c>
      <c r="BK40" s="82">
        <v>0</v>
      </c>
      <c r="BL40" s="82">
        <v>0</v>
      </c>
      <c r="BM40" s="82">
        <v>0</v>
      </c>
      <c r="BN40" s="82">
        <v>0</v>
      </c>
      <c r="BO40" s="82">
        <v>0</v>
      </c>
      <c r="BP40" s="82">
        <v>0</v>
      </c>
      <c r="BQ40" s="82">
        <v>0</v>
      </c>
      <c r="BR40" s="82">
        <v>0</v>
      </c>
      <c r="BS40" s="82">
        <v>0</v>
      </c>
      <c r="BT40" s="82">
        <v>0</v>
      </c>
      <c r="BU40" s="82">
        <v>0</v>
      </c>
      <c r="BV40" s="82">
        <v>0</v>
      </c>
      <c r="BW40" s="82">
        <v>0</v>
      </c>
      <c r="BX40" s="82">
        <v>0</v>
      </c>
      <c r="BY40" s="82">
        <v>0</v>
      </c>
      <c r="BZ40" s="82">
        <v>0</v>
      </c>
      <c r="CA40" s="74" t="s">
        <v>226</v>
      </c>
    </row>
    <row r="41" spans="1:79" ht="63">
      <c r="A41" s="50" t="s">
        <v>108</v>
      </c>
      <c r="B41" s="51" t="s">
        <v>109</v>
      </c>
      <c r="C41" s="48" t="s">
        <v>110</v>
      </c>
      <c r="D41" s="78">
        <v>6.49</v>
      </c>
      <c r="E41" s="82">
        <v>0</v>
      </c>
      <c r="F41" s="82">
        <v>7.109951271186441</v>
      </c>
      <c r="G41" s="82">
        <v>0</v>
      </c>
      <c r="H41" s="82">
        <v>0</v>
      </c>
      <c r="I41" s="102">
        <v>4.2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  <c r="AE41" s="82">
        <v>0</v>
      </c>
      <c r="AF41" s="82">
        <v>0</v>
      </c>
      <c r="AG41" s="82">
        <f t="shared" si="68"/>
        <v>0</v>
      </c>
      <c r="AH41" s="82">
        <f t="shared" si="69"/>
        <v>7.109951271186441</v>
      </c>
      <c r="AI41" s="82">
        <f t="shared" si="70"/>
        <v>0</v>
      </c>
      <c r="AJ41" s="82">
        <f t="shared" si="71"/>
        <v>0</v>
      </c>
      <c r="AK41" s="82">
        <f t="shared" si="72"/>
        <v>4.2</v>
      </c>
      <c r="AL41" s="82">
        <f t="shared" si="73"/>
        <v>0</v>
      </c>
      <c r="AM41" s="82">
        <f t="shared" si="74"/>
        <v>0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  <c r="AZ41" s="82">
        <v>0</v>
      </c>
      <c r="BA41" s="82">
        <v>0</v>
      </c>
      <c r="BB41" s="82">
        <v>0</v>
      </c>
      <c r="BC41" s="82">
        <v>0</v>
      </c>
      <c r="BD41" s="82">
        <v>0</v>
      </c>
      <c r="BE41" s="82">
        <v>0</v>
      </c>
      <c r="BF41" s="82">
        <v>0</v>
      </c>
      <c r="BG41" s="82">
        <v>0</v>
      </c>
      <c r="BH41" s="82">
        <v>0</v>
      </c>
      <c r="BI41" s="82">
        <v>0</v>
      </c>
      <c r="BJ41" s="82">
        <v>0</v>
      </c>
      <c r="BK41" s="82">
        <v>0</v>
      </c>
      <c r="BL41" s="82">
        <v>0</v>
      </c>
      <c r="BM41" s="82">
        <v>0</v>
      </c>
      <c r="BN41" s="82">
        <v>0</v>
      </c>
      <c r="BO41" s="82">
        <v>0</v>
      </c>
      <c r="BP41" s="82">
        <v>0</v>
      </c>
      <c r="BQ41" s="82">
        <v>0</v>
      </c>
      <c r="BR41" s="82">
        <v>0</v>
      </c>
      <c r="BS41" s="82">
        <v>0</v>
      </c>
      <c r="BT41" s="82">
        <v>0</v>
      </c>
      <c r="BU41" s="82">
        <v>0</v>
      </c>
      <c r="BV41" s="82">
        <v>0</v>
      </c>
      <c r="BW41" s="82">
        <v>0</v>
      </c>
      <c r="BX41" s="82">
        <v>0</v>
      </c>
      <c r="BY41" s="82">
        <v>0</v>
      </c>
      <c r="BZ41" s="82">
        <v>0</v>
      </c>
      <c r="CA41" s="74" t="s">
        <v>226</v>
      </c>
    </row>
    <row r="42" spans="1:79" ht="47.25">
      <c r="A42" s="50" t="s">
        <v>111</v>
      </c>
      <c r="B42" s="51" t="s">
        <v>112</v>
      </c>
      <c r="C42" s="48" t="s">
        <v>113</v>
      </c>
      <c r="D42" s="78">
        <v>2.2799999999999998</v>
      </c>
      <c r="E42" s="82">
        <v>0</v>
      </c>
      <c r="F42" s="82">
        <v>11.035230966101693</v>
      </c>
      <c r="G42" s="82">
        <v>0</v>
      </c>
      <c r="H42" s="82">
        <v>0</v>
      </c>
      <c r="I42" s="81">
        <v>2.9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  <c r="AD42" s="82">
        <v>0</v>
      </c>
      <c r="AE42" s="82">
        <v>0</v>
      </c>
      <c r="AF42" s="82">
        <v>0</v>
      </c>
      <c r="AG42" s="82">
        <f t="shared" si="68"/>
        <v>0</v>
      </c>
      <c r="AH42" s="82">
        <f t="shared" si="69"/>
        <v>11.035230966101693</v>
      </c>
      <c r="AI42" s="82">
        <f t="shared" si="70"/>
        <v>0</v>
      </c>
      <c r="AJ42" s="82">
        <f t="shared" si="71"/>
        <v>0</v>
      </c>
      <c r="AK42" s="82">
        <f t="shared" si="72"/>
        <v>2.9</v>
      </c>
      <c r="AL42" s="82">
        <f t="shared" si="73"/>
        <v>0</v>
      </c>
      <c r="AM42" s="82">
        <f t="shared" si="74"/>
        <v>0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  <c r="AZ42" s="82">
        <v>0</v>
      </c>
      <c r="BA42" s="82">
        <v>0</v>
      </c>
      <c r="BB42" s="82">
        <v>0</v>
      </c>
      <c r="BC42" s="82">
        <v>0</v>
      </c>
      <c r="BD42" s="82">
        <v>0</v>
      </c>
      <c r="BE42" s="82">
        <v>0</v>
      </c>
      <c r="BF42" s="82">
        <v>0</v>
      </c>
      <c r="BG42" s="82">
        <v>0</v>
      </c>
      <c r="BH42" s="82">
        <v>0</v>
      </c>
      <c r="BI42" s="82">
        <v>0</v>
      </c>
      <c r="BJ42" s="82">
        <v>0</v>
      </c>
      <c r="BK42" s="82">
        <v>0</v>
      </c>
      <c r="BL42" s="82">
        <v>0</v>
      </c>
      <c r="BM42" s="82">
        <v>0</v>
      </c>
      <c r="BN42" s="82">
        <v>0</v>
      </c>
      <c r="BO42" s="82">
        <v>0</v>
      </c>
      <c r="BP42" s="82">
        <v>0</v>
      </c>
      <c r="BQ42" s="82">
        <v>0</v>
      </c>
      <c r="BR42" s="82">
        <v>0</v>
      </c>
      <c r="BS42" s="82">
        <v>0</v>
      </c>
      <c r="BT42" s="82">
        <v>0</v>
      </c>
      <c r="BU42" s="82">
        <v>0</v>
      </c>
      <c r="BV42" s="82">
        <v>0</v>
      </c>
      <c r="BW42" s="82">
        <v>0</v>
      </c>
      <c r="BX42" s="82">
        <v>0</v>
      </c>
      <c r="BY42" s="82">
        <v>0</v>
      </c>
      <c r="BZ42" s="82">
        <v>0</v>
      </c>
      <c r="CA42" s="74" t="s">
        <v>226</v>
      </c>
    </row>
    <row r="43" spans="1:79" ht="47.25" hidden="1">
      <c r="A43" s="50" t="s">
        <v>114</v>
      </c>
      <c r="B43" s="51" t="s">
        <v>115</v>
      </c>
      <c r="C43" s="48" t="s">
        <v>116</v>
      </c>
      <c r="D43" s="78"/>
      <c r="E43" s="82">
        <v>0</v>
      </c>
      <c r="F43" s="81">
        <v>0</v>
      </c>
      <c r="G43" s="82">
        <v>0</v>
      </c>
      <c r="H43" s="82">
        <v>0</v>
      </c>
      <c r="I43" s="129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82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  <c r="AD43" s="82">
        <v>0</v>
      </c>
      <c r="AE43" s="82">
        <v>0</v>
      </c>
      <c r="AF43" s="82">
        <v>0</v>
      </c>
      <c r="AG43" s="82">
        <f t="shared" si="68"/>
        <v>0</v>
      </c>
      <c r="AH43" s="82">
        <f t="shared" si="69"/>
        <v>0</v>
      </c>
      <c r="AI43" s="82">
        <f t="shared" si="70"/>
        <v>0</v>
      </c>
      <c r="AJ43" s="82">
        <f t="shared" si="71"/>
        <v>0</v>
      </c>
      <c r="AK43" s="82">
        <f t="shared" si="72"/>
        <v>0</v>
      </c>
      <c r="AL43" s="82">
        <f t="shared" si="73"/>
        <v>0</v>
      </c>
      <c r="AM43" s="82">
        <f t="shared" si="74"/>
        <v>0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  <c r="AZ43" s="82">
        <v>0</v>
      </c>
      <c r="BA43" s="82">
        <v>0</v>
      </c>
      <c r="BB43" s="82">
        <v>0</v>
      </c>
      <c r="BC43" s="82">
        <v>0</v>
      </c>
      <c r="BD43" s="82">
        <v>0</v>
      </c>
      <c r="BE43" s="82">
        <v>0</v>
      </c>
      <c r="BF43" s="82">
        <v>0</v>
      </c>
      <c r="BG43" s="82">
        <v>0</v>
      </c>
      <c r="BH43" s="82">
        <v>0</v>
      </c>
      <c r="BI43" s="82">
        <v>0</v>
      </c>
      <c r="BJ43" s="82">
        <v>0</v>
      </c>
      <c r="BK43" s="82">
        <v>0</v>
      </c>
      <c r="BL43" s="82">
        <v>0</v>
      </c>
      <c r="BM43" s="82">
        <v>0</v>
      </c>
      <c r="BN43" s="82">
        <v>0</v>
      </c>
      <c r="BO43" s="82">
        <v>0</v>
      </c>
      <c r="BP43" s="82">
        <v>0</v>
      </c>
      <c r="BQ43" s="82">
        <v>0</v>
      </c>
      <c r="BR43" s="82">
        <v>0</v>
      </c>
      <c r="BS43" s="82">
        <v>0</v>
      </c>
      <c r="BT43" s="82">
        <v>0</v>
      </c>
      <c r="BU43" s="82">
        <v>0</v>
      </c>
      <c r="BV43" s="82">
        <v>0</v>
      </c>
      <c r="BW43" s="82">
        <v>0</v>
      </c>
      <c r="BX43" s="82">
        <v>0</v>
      </c>
      <c r="BY43" s="82">
        <v>0</v>
      </c>
      <c r="BZ43" s="82">
        <v>0</v>
      </c>
      <c r="CA43" s="74" t="s">
        <v>226</v>
      </c>
    </row>
    <row r="44" spans="1:79" ht="63" hidden="1">
      <c r="A44" s="50" t="s">
        <v>117</v>
      </c>
      <c r="B44" s="52" t="s">
        <v>118</v>
      </c>
      <c r="C44" s="48" t="s">
        <v>119</v>
      </c>
      <c r="D44" s="78"/>
      <c r="E44" s="82">
        <v>0</v>
      </c>
      <c r="F44" s="81">
        <v>0</v>
      </c>
      <c r="G44" s="82">
        <v>0</v>
      </c>
      <c r="H44" s="82">
        <v>0</v>
      </c>
      <c r="I44" s="129">
        <v>0</v>
      </c>
      <c r="J44" s="82">
        <v>0</v>
      </c>
      <c r="K44" s="82">
        <v>0</v>
      </c>
      <c r="L44" s="82">
        <v>0</v>
      </c>
      <c r="M44" s="117">
        <v>0</v>
      </c>
      <c r="N44" s="82">
        <v>0</v>
      </c>
      <c r="O44" s="82">
        <v>0</v>
      </c>
      <c r="P44" s="82">
        <v>0</v>
      </c>
      <c r="Q44" s="82">
        <v>0</v>
      </c>
      <c r="R44" s="82">
        <v>0</v>
      </c>
      <c r="S44" s="82">
        <v>0</v>
      </c>
      <c r="T44" s="117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117">
        <v>0</v>
      </c>
      <c r="AB44" s="82">
        <v>0</v>
      </c>
      <c r="AC44" s="82">
        <v>0</v>
      </c>
      <c r="AD44" s="82">
        <v>0</v>
      </c>
      <c r="AE44" s="82">
        <v>0</v>
      </c>
      <c r="AF44" s="82">
        <v>0</v>
      </c>
      <c r="AG44" s="82">
        <f t="shared" si="68"/>
        <v>0</v>
      </c>
      <c r="AH44" s="82">
        <f t="shared" si="69"/>
        <v>0</v>
      </c>
      <c r="AI44" s="82">
        <f t="shared" si="70"/>
        <v>0</v>
      </c>
      <c r="AJ44" s="82">
        <f t="shared" si="71"/>
        <v>0</v>
      </c>
      <c r="AK44" s="82">
        <f t="shared" si="72"/>
        <v>0</v>
      </c>
      <c r="AL44" s="82">
        <f t="shared" si="73"/>
        <v>0</v>
      </c>
      <c r="AM44" s="82">
        <f t="shared" si="74"/>
        <v>0</v>
      </c>
      <c r="AN44" s="82">
        <v>0</v>
      </c>
      <c r="AO44" s="117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117">
        <v>0</v>
      </c>
      <c r="AW44" s="82">
        <v>0</v>
      </c>
      <c r="AX44" s="82">
        <v>0</v>
      </c>
      <c r="AY44" s="82">
        <v>0</v>
      </c>
      <c r="AZ44" s="82">
        <v>0</v>
      </c>
      <c r="BA44" s="82">
        <v>0</v>
      </c>
      <c r="BB44" s="82">
        <v>0</v>
      </c>
      <c r="BC44" s="117">
        <v>0</v>
      </c>
      <c r="BD44" s="82">
        <v>0</v>
      </c>
      <c r="BE44" s="82">
        <v>0</v>
      </c>
      <c r="BF44" s="82">
        <v>0</v>
      </c>
      <c r="BG44" s="82">
        <v>0</v>
      </c>
      <c r="BH44" s="82">
        <v>0</v>
      </c>
      <c r="BI44" s="82">
        <v>0</v>
      </c>
      <c r="BJ44" s="117">
        <v>0</v>
      </c>
      <c r="BK44" s="82">
        <v>0</v>
      </c>
      <c r="BL44" s="82">
        <v>0</v>
      </c>
      <c r="BM44" s="82">
        <v>0</v>
      </c>
      <c r="BN44" s="82">
        <v>0</v>
      </c>
      <c r="BO44" s="82">
        <v>0</v>
      </c>
      <c r="BP44" s="82">
        <v>0</v>
      </c>
      <c r="BQ44" s="117">
        <v>0</v>
      </c>
      <c r="BR44" s="82">
        <v>0</v>
      </c>
      <c r="BS44" s="82">
        <v>0</v>
      </c>
      <c r="BT44" s="82">
        <v>0</v>
      </c>
      <c r="BU44" s="82">
        <v>0</v>
      </c>
      <c r="BV44" s="82">
        <v>0</v>
      </c>
      <c r="BW44" s="82">
        <v>0</v>
      </c>
      <c r="BX44" s="82">
        <v>0</v>
      </c>
      <c r="BY44" s="82">
        <v>0</v>
      </c>
      <c r="BZ44" s="82">
        <v>0</v>
      </c>
      <c r="CA44" s="74" t="s">
        <v>226</v>
      </c>
    </row>
    <row r="45" spans="1:79" ht="63" hidden="1">
      <c r="A45" s="50" t="s">
        <v>120</v>
      </c>
      <c r="B45" s="52" t="s">
        <v>121</v>
      </c>
      <c r="C45" s="48" t="s">
        <v>122</v>
      </c>
      <c r="D45" s="78"/>
      <c r="E45" s="82">
        <v>0</v>
      </c>
      <c r="F45" s="81">
        <v>0</v>
      </c>
      <c r="G45" s="82">
        <v>0</v>
      </c>
      <c r="H45" s="82">
        <v>0</v>
      </c>
      <c r="I45" s="129">
        <v>0</v>
      </c>
      <c r="J45" s="82">
        <v>0</v>
      </c>
      <c r="K45" s="82">
        <v>0</v>
      </c>
      <c r="L45" s="82">
        <v>0</v>
      </c>
      <c r="M45" s="117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117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117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0</v>
      </c>
      <c r="AG45" s="82">
        <f t="shared" si="68"/>
        <v>0</v>
      </c>
      <c r="AH45" s="82">
        <f t="shared" si="69"/>
        <v>0</v>
      </c>
      <c r="AI45" s="82">
        <f t="shared" si="70"/>
        <v>0</v>
      </c>
      <c r="AJ45" s="82">
        <f t="shared" si="71"/>
        <v>0</v>
      </c>
      <c r="AK45" s="82">
        <f t="shared" si="72"/>
        <v>0</v>
      </c>
      <c r="AL45" s="82">
        <f t="shared" si="73"/>
        <v>0</v>
      </c>
      <c r="AM45" s="82">
        <f t="shared" si="74"/>
        <v>0</v>
      </c>
      <c r="AN45" s="82">
        <v>0</v>
      </c>
      <c r="AO45" s="117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117">
        <v>0</v>
      </c>
      <c r="AW45" s="82">
        <v>0</v>
      </c>
      <c r="AX45" s="82">
        <v>0</v>
      </c>
      <c r="AY45" s="82">
        <v>0</v>
      </c>
      <c r="AZ45" s="82">
        <v>0</v>
      </c>
      <c r="BA45" s="82">
        <v>0</v>
      </c>
      <c r="BB45" s="82">
        <v>0</v>
      </c>
      <c r="BC45" s="117">
        <v>0</v>
      </c>
      <c r="BD45" s="82">
        <v>0</v>
      </c>
      <c r="BE45" s="82">
        <v>0</v>
      </c>
      <c r="BF45" s="82">
        <v>0</v>
      </c>
      <c r="BG45" s="82">
        <v>0</v>
      </c>
      <c r="BH45" s="82">
        <v>0</v>
      </c>
      <c r="BI45" s="82">
        <v>0</v>
      </c>
      <c r="BJ45" s="117">
        <v>0</v>
      </c>
      <c r="BK45" s="82">
        <v>0</v>
      </c>
      <c r="BL45" s="82">
        <v>0</v>
      </c>
      <c r="BM45" s="82">
        <v>0</v>
      </c>
      <c r="BN45" s="82">
        <v>0</v>
      </c>
      <c r="BO45" s="82">
        <v>0</v>
      </c>
      <c r="BP45" s="82">
        <v>0</v>
      </c>
      <c r="BQ45" s="117">
        <v>0</v>
      </c>
      <c r="BR45" s="82">
        <v>0</v>
      </c>
      <c r="BS45" s="82">
        <v>0</v>
      </c>
      <c r="BT45" s="82">
        <v>0</v>
      </c>
      <c r="BU45" s="82">
        <v>0</v>
      </c>
      <c r="BV45" s="82">
        <v>0</v>
      </c>
      <c r="BW45" s="82">
        <v>0</v>
      </c>
      <c r="BX45" s="82">
        <v>0</v>
      </c>
      <c r="BY45" s="82">
        <v>0</v>
      </c>
      <c r="BZ45" s="82">
        <v>0</v>
      </c>
      <c r="CA45" s="74" t="s">
        <v>226</v>
      </c>
    </row>
    <row r="46" spans="1:79" ht="63" hidden="1">
      <c r="A46" s="50" t="s">
        <v>123</v>
      </c>
      <c r="B46" s="52" t="s">
        <v>227</v>
      </c>
      <c r="C46" s="48" t="s">
        <v>124</v>
      </c>
      <c r="D46" s="78"/>
      <c r="E46" s="82">
        <v>0</v>
      </c>
      <c r="F46" s="81">
        <v>0</v>
      </c>
      <c r="G46" s="82">
        <v>0</v>
      </c>
      <c r="H46" s="82">
        <v>0</v>
      </c>
      <c r="I46" s="129">
        <v>0</v>
      </c>
      <c r="J46" s="82">
        <v>0</v>
      </c>
      <c r="K46" s="82">
        <v>0</v>
      </c>
      <c r="L46" s="82">
        <v>0</v>
      </c>
      <c r="M46" s="117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117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117">
        <v>0</v>
      </c>
      <c r="AB46" s="82">
        <v>0</v>
      </c>
      <c r="AC46" s="82">
        <v>0</v>
      </c>
      <c r="AD46" s="82">
        <v>0</v>
      </c>
      <c r="AE46" s="82">
        <v>0</v>
      </c>
      <c r="AF46" s="82">
        <v>0</v>
      </c>
      <c r="AG46" s="82">
        <f t="shared" si="68"/>
        <v>0</v>
      </c>
      <c r="AH46" s="82">
        <f t="shared" si="69"/>
        <v>0</v>
      </c>
      <c r="AI46" s="82">
        <f t="shared" si="70"/>
        <v>0</v>
      </c>
      <c r="AJ46" s="82">
        <f t="shared" si="71"/>
        <v>0</v>
      </c>
      <c r="AK46" s="82">
        <f t="shared" si="72"/>
        <v>0</v>
      </c>
      <c r="AL46" s="82">
        <f t="shared" si="73"/>
        <v>0</v>
      </c>
      <c r="AM46" s="82">
        <f t="shared" si="74"/>
        <v>0</v>
      </c>
      <c r="AN46" s="82">
        <v>0</v>
      </c>
      <c r="AO46" s="117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117">
        <v>0</v>
      </c>
      <c r="AW46" s="82">
        <v>0</v>
      </c>
      <c r="AX46" s="82">
        <v>0</v>
      </c>
      <c r="AY46" s="82">
        <v>0</v>
      </c>
      <c r="AZ46" s="82">
        <v>0</v>
      </c>
      <c r="BA46" s="82">
        <v>0</v>
      </c>
      <c r="BB46" s="82">
        <v>0</v>
      </c>
      <c r="BC46" s="117">
        <v>0</v>
      </c>
      <c r="BD46" s="82">
        <v>0</v>
      </c>
      <c r="BE46" s="82">
        <v>0</v>
      </c>
      <c r="BF46" s="82">
        <v>0</v>
      </c>
      <c r="BG46" s="82">
        <v>0</v>
      </c>
      <c r="BH46" s="82">
        <v>0</v>
      </c>
      <c r="BI46" s="82">
        <v>0</v>
      </c>
      <c r="BJ46" s="117">
        <v>0</v>
      </c>
      <c r="BK46" s="82">
        <v>0</v>
      </c>
      <c r="BL46" s="82">
        <v>0</v>
      </c>
      <c r="BM46" s="82">
        <v>0</v>
      </c>
      <c r="BN46" s="82">
        <v>0</v>
      </c>
      <c r="BO46" s="82">
        <v>0</v>
      </c>
      <c r="BP46" s="82">
        <v>0</v>
      </c>
      <c r="BQ46" s="117">
        <v>0</v>
      </c>
      <c r="BR46" s="82">
        <v>0</v>
      </c>
      <c r="BS46" s="82">
        <v>0</v>
      </c>
      <c r="BT46" s="82">
        <v>0</v>
      </c>
      <c r="BU46" s="82">
        <v>0</v>
      </c>
      <c r="BV46" s="82">
        <v>0</v>
      </c>
      <c r="BW46" s="82">
        <v>0</v>
      </c>
      <c r="BX46" s="82">
        <v>0</v>
      </c>
      <c r="BY46" s="82">
        <v>0</v>
      </c>
      <c r="BZ46" s="82">
        <v>0</v>
      </c>
      <c r="CA46" s="74" t="s">
        <v>226</v>
      </c>
    </row>
    <row r="47" spans="1:79" ht="78.75" hidden="1">
      <c r="A47" s="50" t="s">
        <v>125</v>
      </c>
      <c r="B47" s="51" t="s">
        <v>126</v>
      </c>
      <c r="C47" s="48" t="s">
        <v>127</v>
      </c>
      <c r="D47" s="78"/>
      <c r="E47" s="82">
        <v>0</v>
      </c>
      <c r="F47" s="81">
        <v>0</v>
      </c>
      <c r="G47" s="82">
        <v>0</v>
      </c>
      <c r="H47" s="82">
        <v>0</v>
      </c>
      <c r="I47" s="129">
        <v>0</v>
      </c>
      <c r="J47" s="82">
        <v>0</v>
      </c>
      <c r="K47" s="82">
        <v>0</v>
      </c>
      <c r="L47" s="82">
        <v>0</v>
      </c>
      <c r="M47" s="117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117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117">
        <v>0</v>
      </c>
      <c r="AB47" s="82">
        <v>0</v>
      </c>
      <c r="AC47" s="82">
        <v>0</v>
      </c>
      <c r="AD47" s="82">
        <v>0</v>
      </c>
      <c r="AE47" s="82">
        <v>0</v>
      </c>
      <c r="AF47" s="82">
        <v>0</v>
      </c>
      <c r="AG47" s="82">
        <f t="shared" si="68"/>
        <v>0</v>
      </c>
      <c r="AH47" s="82">
        <f t="shared" si="69"/>
        <v>0</v>
      </c>
      <c r="AI47" s="82">
        <f t="shared" si="70"/>
        <v>0</v>
      </c>
      <c r="AJ47" s="82">
        <f t="shared" si="71"/>
        <v>0</v>
      </c>
      <c r="AK47" s="82">
        <f t="shared" si="72"/>
        <v>0</v>
      </c>
      <c r="AL47" s="82">
        <f t="shared" si="73"/>
        <v>0</v>
      </c>
      <c r="AM47" s="82">
        <f t="shared" si="74"/>
        <v>0</v>
      </c>
      <c r="AN47" s="82">
        <v>0</v>
      </c>
      <c r="AO47" s="117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117">
        <v>0</v>
      </c>
      <c r="AW47" s="82">
        <v>0</v>
      </c>
      <c r="AX47" s="82">
        <v>0</v>
      </c>
      <c r="AY47" s="82">
        <v>0</v>
      </c>
      <c r="AZ47" s="82">
        <v>0</v>
      </c>
      <c r="BA47" s="82">
        <v>0</v>
      </c>
      <c r="BB47" s="82">
        <v>0</v>
      </c>
      <c r="BC47" s="117">
        <v>0</v>
      </c>
      <c r="BD47" s="82">
        <v>0</v>
      </c>
      <c r="BE47" s="82">
        <v>0</v>
      </c>
      <c r="BF47" s="82">
        <v>0</v>
      </c>
      <c r="BG47" s="82">
        <v>0</v>
      </c>
      <c r="BH47" s="82">
        <v>0</v>
      </c>
      <c r="BI47" s="82">
        <v>0</v>
      </c>
      <c r="BJ47" s="117">
        <v>0</v>
      </c>
      <c r="BK47" s="82">
        <v>0</v>
      </c>
      <c r="BL47" s="82">
        <v>0</v>
      </c>
      <c r="BM47" s="82">
        <v>0</v>
      </c>
      <c r="BN47" s="82">
        <v>0</v>
      </c>
      <c r="BO47" s="82">
        <v>0</v>
      </c>
      <c r="BP47" s="82">
        <v>0</v>
      </c>
      <c r="BQ47" s="117">
        <v>0</v>
      </c>
      <c r="BR47" s="82">
        <v>0</v>
      </c>
      <c r="BS47" s="82">
        <v>0</v>
      </c>
      <c r="BT47" s="82">
        <v>0</v>
      </c>
      <c r="BU47" s="82">
        <v>0</v>
      </c>
      <c r="BV47" s="82">
        <v>0</v>
      </c>
      <c r="BW47" s="82">
        <v>0</v>
      </c>
      <c r="BX47" s="82">
        <v>0</v>
      </c>
      <c r="BY47" s="82">
        <v>0</v>
      </c>
      <c r="BZ47" s="82">
        <v>0</v>
      </c>
      <c r="CA47" s="74" t="s">
        <v>226</v>
      </c>
    </row>
    <row r="48" spans="1:79" ht="63">
      <c r="A48" s="50" t="s">
        <v>128</v>
      </c>
      <c r="B48" s="51" t="s">
        <v>129</v>
      </c>
      <c r="C48" s="48" t="s">
        <v>130</v>
      </c>
      <c r="D48" s="78">
        <v>3.33</v>
      </c>
      <c r="E48" s="82">
        <v>0</v>
      </c>
      <c r="F48" s="117">
        <v>3.6526440855359708</v>
      </c>
      <c r="G48" s="82">
        <v>0</v>
      </c>
      <c r="H48" s="82">
        <v>0</v>
      </c>
      <c r="I48" s="129">
        <v>2.16</v>
      </c>
      <c r="J48" s="82">
        <v>0</v>
      </c>
      <c r="K48" s="82">
        <v>0</v>
      </c>
      <c r="L48" s="82">
        <v>0</v>
      </c>
      <c r="M48" s="117">
        <v>0</v>
      </c>
      <c r="N48" s="82">
        <v>0</v>
      </c>
      <c r="O48" s="82">
        <v>0</v>
      </c>
      <c r="P48" s="82">
        <v>0</v>
      </c>
      <c r="Q48" s="82">
        <v>0</v>
      </c>
      <c r="R48" s="82">
        <v>0</v>
      </c>
      <c r="S48" s="82">
        <v>0</v>
      </c>
      <c r="T48" s="117">
        <v>0</v>
      </c>
      <c r="U48" s="82">
        <v>0</v>
      </c>
      <c r="V48" s="82">
        <v>0</v>
      </c>
      <c r="W48" s="82">
        <v>0</v>
      </c>
      <c r="X48" s="82">
        <v>0</v>
      </c>
      <c r="Y48" s="82">
        <v>0</v>
      </c>
      <c r="Z48" s="82">
        <v>0</v>
      </c>
      <c r="AA48" s="117">
        <v>0</v>
      </c>
      <c r="AB48" s="82">
        <v>0</v>
      </c>
      <c r="AC48" s="82">
        <v>0</v>
      </c>
      <c r="AD48" s="82">
        <v>0</v>
      </c>
      <c r="AE48" s="82">
        <v>0</v>
      </c>
      <c r="AF48" s="82">
        <v>0</v>
      </c>
      <c r="AG48" s="82">
        <f t="shared" si="68"/>
        <v>0</v>
      </c>
      <c r="AH48" s="82">
        <f t="shared" si="69"/>
        <v>3.6526440855359708</v>
      </c>
      <c r="AI48" s="82">
        <f t="shared" si="70"/>
        <v>0</v>
      </c>
      <c r="AJ48" s="82">
        <f t="shared" si="71"/>
        <v>0</v>
      </c>
      <c r="AK48" s="82">
        <f t="shared" si="72"/>
        <v>2.16</v>
      </c>
      <c r="AL48" s="82">
        <f t="shared" si="73"/>
        <v>0</v>
      </c>
      <c r="AM48" s="82">
        <f t="shared" si="74"/>
        <v>0</v>
      </c>
      <c r="AN48" s="82">
        <v>0</v>
      </c>
      <c r="AO48" s="117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117">
        <v>0</v>
      </c>
      <c r="AW48" s="82">
        <v>0</v>
      </c>
      <c r="AX48" s="82">
        <v>0</v>
      </c>
      <c r="AY48" s="82">
        <v>0</v>
      </c>
      <c r="AZ48" s="82">
        <v>0</v>
      </c>
      <c r="BA48" s="82">
        <v>0</v>
      </c>
      <c r="BB48" s="82">
        <v>0</v>
      </c>
      <c r="BC48" s="117">
        <v>0</v>
      </c>
      <c r="BD48" s="82">
        <v>0</v>
      </c>
      <c r="BE48" s="82">
        <v>0</v>
      </c>
      <c r="BF48" s="82">
        <v>0</v>
      </c>
      <c r="BG48" s="82">
        <v>0</v>
      </c>
      <c r="BH48" s="82">
        <v>0</v>
      </c>
      <c r="BI48" s="82">
        <v>0</v>
      </c>
      <c r="BJ48" s="117">
        <v>0</v>
      </c>
      <c r="BK48" s="82">
        <v>0</v>
      </c>
      <c r="BL48" s="82">
        <v>0</v>
      </c>
      <c r="BM48" s="82">
        <v>0</v>
      </c>
      <c r="BN48" s="82">
        <v>0</v>
      </c>
      <c r="BO48" s="82">
        <v>0</v>
      </c>
      <c r="BP48" s="82">
        <v>0</v>
      </c>
      <c r="BQ48" s="117">
        <v>0</v>
      </c>
      <c r="BR48" s="82">
        <v>0</v>
      </c>
      <c r="BS48" s="82">
        <v>0</v>
      </c>
      <c r="BT48" s="82">
        <v>0</v>
      </c>
      <c r="BU48" s="82">
        <v>0</v>
      </c>
      <c r="BV48" s="82">
        <v>0</v>
      </c>
      <c r="BW48" s="82">
        <v>0</v>
      </c>
      <c r="BX48" s="82">
        <v>0</v>
      </c>
      <c r="BY48" s="82">
        <v>0</v>
      </c>
      <c r="BZ48" s="82">
        <v>0</v>
      </c>
      <c r="CA48" s="74" t="s">
        <v>226</v>
      </c>
    </row>
    <row r="49" spans="1:79" ht="47.25">
      <c r="A49" s="50" t="s">
        <v>131</v>
      </c>
      <c r="B49" s="51" t="s">
        <v>132</v>
      </c>
      <c r="C49" s="48" t="s">
        <v>133</v>
      </c>
      <c r="D49" s="78">
        <v>2.84</v>
      </c>
      <c r="E49" s="82">
        <v>0</v>
      </c>
      <c r="F49" s="117">
        <v>3.1128480144011359</v>
      </c>
      <c r="G49" s="82">
        <v>0</v>
      </c>
      <c r="H49" s="82">
        <v>0</v>
      </c>
      <c r="I49" s="129">
        <v>1.84</v>
      </c>
      <c r="J49" s="82">
        <v>0</v>
      </c>
      <c r="K49" s="82">
        <v>0</v>
      </c>
      <c r="L49" s="82">
        <v>0</v>
      </c>
      <c r="M49" s="117">
        <v>0</v>
      </c>
      <c r="N49" s="82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117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117">
        <v>0</v>
      </c>
      <c r="AB49" s="82">
        <v>0</v>
      </c>
      <c r="AC49" s="82">
        <v>0</v>
      </c>
      <c r="AD49" s="82">
        <v>0</v>
      </c>
      <c r="AE49" s="82">
        <v>0</v>
      </c>
      <c r="AF49" s="82">
        <v>0</v>
      </c>
      <c r="AG49" s="82">
        <f t="shared" si="68"/>
        <v>0</v>
      </c>
      <c r="AH49" s="82">
        <f t="shared" si="69"/>
        <v>3.1128480144011359</v>
      </c>
      <c r="AI49" s="82">
        <f t="shared" si="70"/>
        <v>0</v>
      </c>
      <c r="AJ49" s="82">
        <f t="shared" si="71"/>
        <v>0</v>
      </c>
      <c r="AK49" s="82">
        <f t="shared" si="72"/>
        <v>1.84</v>
      </c>
      <c r="AL49" s="82">
        <f t="shared" si="73"/>
        <v>0</v>
      </c>
      <c r="AM49" s="82">
        <f t="shared" si="74"/>
        <v>0</v>
      </c>
      <c r="AN49" s="82">
        <v>0</v>
      </c>
      <c r="AO49" s="117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117">
        <v>0</v>
      </c>
      <c r="AW49" s="82">
        <v>0</v>
      </c>
      <c r="AX49" s="82">
        <v>0</v>
      </c>
      <c r="AY49" s="82">
        <v>0</v>
      </c>
      <c r="AZ49" s="82">
        <v>0</v>
      </c>
      <c r="BA49" s="82">
        <v>0</v>
      </c>
      <c r="BB49" s="82">
        <v>0</v>
      </c>
      <c r="BC49" s="117">
        <v>0</v>
      </c>
      <c r="BD49" s="82">
        <v>0</v>
      </c>
      <c r="BE49" s="82">
        <v>0</v>
      </c>
      <c r="BF49" s="82">
        <v>0</v>
      </c>
      <c r="BG49" s="82">
        <v>0</v>
      </c>
      <c r="BH49" s="82">
        <v>0</v>
      </c>
      <c r="BI49" s="82">
        <v>0</v>
      </c>
      <c r="BJ49" s="117">
        <v>0</v>
      </c>
      <c r="BK49" s="82">
        <v>0</v>
      </c>
      <c r="BL49" s="82">
        <v>0</v>
      </c>
      <c r="BM49" s="82">
        <v>0</v>
      </c>
      <c r="BN49" s="82">
        <v>0</v>
      </c>
      <c r="BO49" s="82">
        <v>0</v>
      </c>
      <c r="BP49" s="82">
        <v>0</v>
      </c>
      <c r="BQ49" s="117">
        <v>0</v>
      </c>
      <c r="BR49" s="82">
        <v>0</v>
      </c>
      <c r="BS49" s="82">
        <v>0</v>
      </c>
      <c r="BT49" s="82">
        <v>0</v>
      </c>
      <c r="BU49" s="82">
        <v>0</v>
      </c>
      <c r="BV49" s="82">
        <v>0</v>
      </c>
      <c r="BW49" s="82">
        <v>0</v>
      </c>
      <c r="BX49" s="82">
        <v>0</v>
      </c>
      <c r="BY49" s="82">
        <v>0</v>
      </c>
      <c r="BZ49" s="82">
        <v>0</v>
      </c>
      <c r="CA49" s="74" t="s">
        <v>226</v>
      </c>
    </row>
    <row r="50" spans="1:79" ht="63">
      <c r="A50" s="50" t="s">
        <v>134</v>
      </c>
      <c r="B50" s="51" t="s">
        <v>135</v>
      </c>
      <c r="C50" s="48" t="s">
        <v>136</v>
      </c>
      <c r="D50" s="78">
        <v>4.07</v>
      </c>
      <c r="E50" s="82">
        <v>0</v>
      </c>
      <c r="F50" s="117">
        <v>4.4591980978567625</v>
      </c>
      <c r="G50" s="82">
        <v>0</v>
      </c>
      <c r="H50" s="82">
        <v>0</v>
      </c>
      <c r="I50" s="129">
        <v>2.64</v>
      </c>
      <c r="J50" s="82">
        <v>0</v>
      </c>
      <c r="K50" s="82">
        <v>0</v>
      </c>
      <c r="L50" s="82">
        <v>0</v>
      </c>
      <c r="M50" s="117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117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117">
        <v>0</v>
      </c>
      <c r="AB50" s="82">
        <v>0</v>
      </c>
      <c r="AC50" s="82">
        <v>0</v>
      </c>
      <c r="AD50" s="82">
        <v>0</v>
      </c>
      <c r="AE50" s="82">
        <v>0</v>
      </c>
      <c r="AF50" s="82">
        <v>0</v>
      </c>
      <c r="AG50" s="82">
        <f t="shared" si="68"/>
        <v>0</v>
      </c>
      <c r="AH50" s="82">
        <f t="shared" si="69"/>
        <v>4.4591980978567625</v>
      </c>
      <c r="AI50" s="82">
        <f t="shared" si="70"/>
        <v>0</v>
      </c>
      <c r="AJ50" s="82">
        <f t="shared" si="71"/>
        <v>0</v>
      </c>
      <c r="AK50" s="82">
        <f t="shared" si="72"/>
        <v>2.64</v>
      </c>
      <c r="AL50" s="82">
        <f t="shared" si="73"/>
        <v>0</v>
      </c>
      <c r="AM50" s="82">
        <f t="shared" si="74"/>
        <v>0</v>
      </c>
      <c r="AN50" s="82">
        <v>0</v>
      </c>
      <c r="AO50" s="117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117">
        <v>0</v>
      </c>
      <c r="AW50" s="82">
        <v>0</v>
      </c>
      <c r="AX50" s="82">
        <v>0</v>
      </c>
      <c r="AY50" s="82">
        <v>0</v>
      </c>
      <c r="AZ50" s="82">
        <v>0</v>
      </c>
      <c r="BA50" s="82">
        <v>0</v>
      </c>
      <c r="BB50" s="82">
        <v>0</v>
      </c>
      <c r="BC50" s="117">
        <v>0</v>
      </c>
      <c r="BD50" s="82">
        <v>0</v>
      </c>
      <c r="BE50" s="82">
        <v>0</v>
      </c>
      <c r="BF50" s="82">
        <v>0</v>
      </c>
      <c r="BG50" s="82">
        <v>0</v>
      </c>
      <c r="BH50" s="82">
        <v>0</v>
      </c>
      <c r="BI50" s="82">
        <v>0</v>
      </c>
      <c r="BJ50" s="117">
        <v>0</v>
      </c>
      <c r="BK50" s="82">
        <v>0</v>
      </c>
      <c r="BL50" s="82">
        <v>0</v>
      </c>
      <c r="BM50" s="82">
        <v>0</v>
      </c>
      <c r="BN50" s="82">
        <v>0</v>
      </c>
      <c r="BO50" s="82">
        <v>0</v>
      </c>
      <c r="BP50" s="82">
        <v>0</v>
      </c>
      <c r="BQ50" s="117">
        <v>0</v>
      </c>
      <c r="BR50" s="82">
        <v>0</v>
      </c>
      <c r="BS50" s="82">
        <v>0</v>
      </c>
      <c r="BT50" s="82">
        <v>0</v>
      </c>
      <c r="BU50" s="82">
        <v>0</v>
      </c>
      <c r="BV50" s="82">
        <v>0</v>
      </c>
      <c r="BW50" s="82">
        <v>0</v>
      </c>
      <c r="BX50" s="82">
        <v>0</v>
      </c>
      <c r="BY50" s="82">
        <v>0</v>
      </c>
      <c r="BZ50" s="82">
        <v>0</v>
      </c>
      <c r="CA50" s="74" t="s">
        <v>226</v>
      </c>
    </row>
    <row r="51" spans="1:79" ht="63">
      <c r="A51" s="50" t="s">
        <v>137</v>
      </c>
      <c r="B51" s="51" t="s">
        <v>138</v>
      </c>
      <c r="C51" s="48" t="s">
        <v>139</v>
      </c>
      <c r="D51" s="78">
        <v>2.58</v>
      </c>
      <c r="E51" s="82">
        <v>0</v>
      </c>
      <c r="F51" s="117">
        <v>2.8252797819671343</v>
      </c>
      <c r="G51" s="82">
        <v>0</v>
      </c>
      <c r="H51" s="82">
        <v>0</v>
      </c>
      <c r="I51" s="129">
        <v>1.64</v>
      </c>
      <c r="J51" s="82">
        <v>0</v>
      </c>
      <c r="K51" s="82">
        <v>0</v>
      </c>
      <c r="L51" s="82">
        <v>0</v>
      </c>
      <c r="M51" s="117">
        <v>0</v>
      </c>
      <c r="N51" s="82">
        <v>0</v>
      </c>
      <c r="O51" s="82">
        <v>0</v>
      </c>
      <c r="P51" s="82">
        <v>0</v>
      </c>
      <c r="Q51" s="82">
        <v>0</v>
      </c>
      <c r="R51" s="82">
        <v>0</v>
      </c>
      <c r="S51" s="82">
        <v>0</v>
      </c>
      <c r="T51" s="117">
        <v>0</v>
      </c>
      <c r="U51" s="82">
        <v>0</v>
      </c>
      <c r="V51" s="82">
        <v>0</v>
      </c>
      <c r="W51" s="82">
        <v>0</v>
      </c>
      <c r="X51" s="82">
        <v>0</v>
      </c>
      <c r="Y51" s="82">
        <v>0</v>
      </c>
      <c r="Z51" s="82">
        <v>0</v>
      </c>
      <c r="AA51" s="117">
        <v>0</v>
      </c>
      <c r="AB51" s="82">
        <v>0</v>
      </c>
      <c r="AC51" s="82">
        <v>0</v>
      </c>
      <c r="AD51" s="82">
        <v>0</v>
      </c>
      <c r="AE51" s="82">
        <v>0</v>
      </c>
      <c r="AF51" s="82">
        <v>0</v>
      </c>
      <c r="AG51" s="82">
        <f t="shared" si="68"/>
        <v>0</v>
      </c>
      <c r="AH51" s="82">
        <f t="shared" si="69"/>
        <v>2.8252797819671343</v>
      </c>
      <c r="AI51" s="82">
        <f t="shared" si="70"/>
        <v>0</v>
      </c>
      <c r="AJ51" s="82">
        <f t="shared" si="71"/>
        <v>0</v>
      </c>
      <c r="AK51" s="82">
        <f t="shared" si="72"/>
        <v>1.64</v>
      </c>
      <c r="AL51" s="82">
        <f t="shared" si="73"/>
        <v>0</v>
      </c>
      <c r="AM51" s="82">
        <f t="shared" si="74"/>
        <v>0</v>
      </c>
      <c r="AN51" s="82">
        <v>0</v>
      </c>
      <c r="AO51" s="117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117">
        <v>0</v>
      </c>
      <c r="AW51" s="82">
        <v>0</v>
      </c>
      <c r="AX51" s="82">
        <v>0</v>
      </c>
      <c r="AY51" s="82">
        <v>0</v>
      </c>
      <c r="AZ51" s="82">
        <v>0</v>
      </c>
      <c r="BA51" s="82">
        <v>0</v>
      </c>
      <c r="BB51" s="82">
        <v>0</v>
      </c>
      <c r="BC51" s="117">
        <v>0</v>
      </c>
      <c r="BD51" s="82">
        <v>0</v>
      </c>
      <c r="BE51" s="82">
        <v>0</v>
      </c>
      <c r="BF51" s="82">
        <v>0</v>
      </c>
      <c r="BG51" s="82">
        <v>0</v>
      </c>
      <c r="BH51" s="82">
        <v>0</v>
      </c>
      <c r="BI51" s="82">
        <v>0</v>
      </c>
      <c r="BJ51" s="117">
        <v>0</v>
      </c>
      <c r="BK51" s="82">
        <v>0</v>
      </c>
      <c r="BL51" s="82">
        <v>0</v>
      </c>
      <c r="BM51" s="82">
        <v>0</v>
      </c>
      <c r="BN51" s="82">
        <v>0</v>
      </c>
      <c r="BO51" s="82">
        <v>0</v>
      </c>
      <c r="BP51" s="82">
        <v>0</v>
      </c>
      <c r="BQ51" s="117">
        <v>0</v>
      </c>
      <c r="BR51" s="82">
        <v>0</v>
      </c>
      <c r="BS51" s="82">
        <v>0</v>
      </c>
      <c r="BT51" s="82">
        <v>0</v>
      </c>
      <c r="BU51" s="82">
        <v>0</v>
      </c>
      <c r="BV51" s="82">
        <v>0</v>
      </c>
      <c r="BW51" s="82">
        <v>0</v>
      </c>
      <c r="BX51" s="82">
        <v>0</v>
      </c>
      <c r="BY51" s="82">
        <v>0</v>
      </c>
      <c r="BZ51" s="82">
        <v>0</v>
      </c>
      <c r="CA51" s="74" t="s">
        <v>226</v>
      </c>
    </row>
    <row r="52" spans="1:79" ht="63">
      <c r="A52" s="50" t="s">
        <v>140</v>
      </c>
      <c r="B52" s="51" t="s">
        <v>141</v>
      </c>
      <c r="C52" s="48" t="s">
        <v>142</v>
      </c>
      <c r="D52" s="78">
        <v>4.13</v>
      </c>
      <c r="E52" s="82">
        <v>0</v>
      </c>
      <c r="F52" s="117">
        <v>4.5285120579270757</v>
      </c>
      <c r="G52" s="82">
        <v>0</v>
      </c>
      <c r="H52" s="82">
        <v>0</v>
      </c>
      <c r="I52" s="129">
        <v>2.68</v>
      </c>
      <c r="J52" s="82">
        <v>0</v>
      </c>
      <c r="K52" s="82">
        <v>0</v>
      </c>
      <c r="L52" s="82">
        <v>0</v>
      </c>
      <c r="M52" s="117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117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82">
        <v>0</v>
      </c>
      <c r="AA52" s="117">
        <v>0</v>
      </c>
      <c r="AB52" s="82">
        <v>0</v>
      </c>
      <c r="AC52" s="82">
        <v>0</v>
      </c>
      <c r="AD52" s="82">
        <v>0</v>
      </c>
      <c r="AE52" s="82">
        <v>0</v>
      </c>
      <c r="AF52" s="82">
        <v>0</v>
      </c>
      <c r="AG52" s="82">
        <f t="shared" si="68"/>
        <v>0</v>
      </c>
      <c r="AH52" s="82">
        <f t="shared" si="69"/>
        <v>4.5285120579270757</v>
      </c>
      <c r="AI52" s="82">
        <f t="shared" si="70"/>
        <v>0</v>
      </c>
      <c r="AJ52" s="82">
        <f t="shared" si="71"/>
        <v>0</v>
      </c>
      <c r="AK52" s="82">
        <f t="shared" si="72"/>
        <v>2.68</v>
      </c>
      <c r="AL52" s="82">
        <f t="shared" si="73"/>
        <v>0</v>
      </c>
      <c r="AM52" s="82">
        <f t="shared" si="74"/>
        <v>0</v>
      </c>
      <c r="AN52" s="82">
        <v>0</v>
      </c>
      <c r="AO52" s="117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117">
        <v>0</v>
      </c>
      <c r="AW52" s="82">
        <v>0</v>
      </c>
      <c r="AX52" s="82">
        <v>0</v>
      </c>
      <c r="AY52" s="82">
        <v>0</v>
      </c>
      <c r="AZ52" s="82">
        <v>0</v>
      </c>
      <c r="BA52" s="82">
        <v>0</v>
      </c>
      <c r="BB52" s="82">
        <v>0</v>
      </c>
      <c r="BC52" s="117">
        <v>0</v>
      </c>
      <c r="BD52" s="82">
        <v>0</v>
      </c>
      <c r="BE52" s="82">
        <v>0</v>
      </c>
      <c r="BF52" s="82">
        <v>0</v>
      </c>
      <c r="BG52" s="82">
        <v>0</v>
      </c>
      <c r="BH52" s="82">
        <v>0</v>
      </c>
      <c r="BI52" s="82">
        <v>0</v>
      </c>
      <c r="BJ52" s="117">
        <v>0</v>
      </c>
      <c r="BK52" s="82">
        <v>0</v>
      </c>
      <c r="BL52" s="82">
        <v>0</v>
      </c>
      <c r="BM52" s="82">
        <v>0</v>
      </c>
      <c r="BN52" s="82">
        <v>0</v>
      </c>
      <c r="BO52" s="82">
        <v>0</v>
      </c>
      <c r="BP52" s="82">
        <v>0</v>
      </c>
      <c r="BQ52" s="117">
        <v>0</v>
      </c>
      <c r="BR52" s="82">
        <v>0</v>
      </c>
      <c r="BS52" s="82">
        <v>0</v>
      </c>
      <c r="BT52" s="82">
        <v>0</v>
      </c>
      <c r="BU52" s="82">
        <v>0</v>
      </c>
      <c r="BV52" s="82">
        <v>0</v>
      </c>
      <c r="BW52" s="82">
        <v>0</v>
      </c>
      <c r="BX52" s="82">
        <v>0</v>
      </c>
      <c r="BY52" s="82">
        <v>0</v>
      </c>
      <c r="BZ52" s="82">
        <v>0</v>
      </c>
      <c r="CA52" s="74" t="s">
        <v>226</v>
      </c>
    </row>
    <row r="53" spans="1:79" ht="63">
      <c r="A53" s="50" t="s">
        <v>143</v>
      </c>
      <c r="B53" s="51" t="s">
        <v>144</v>
      </c>
      <c r="C53" s="48" t="s">
        <v>145</v>
      </c>
      <c r="D53" s="78">
        <v>8.2100000000000009</v>
      </c>
      <c r="E53" s="82">
        <v>0</v>
      </c>
      <c r="F53" s="117">
        <v>8.9960991997129458</v>
      </c>
      <c r="G53" s="82">
        <v>0</v>
      </c>
      <c r="H53" s="82">
        <v>0</v>
      </c>
      <c r="I53" s="129">
        <v>5.32</v>
      </c>
      <c r="J53" s="82">
        <v>0</v>
      </c>
      <c r="K53" s="82">
        <v>0</v>
      </c>
      <c r="L53" s="82">
        <v>0</v>
      </c>
      <c r="M53" s="117">
        <v>0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117">
        <v>0</v>
      </c>
      <c r="U53" s="82">
        <v>0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117">
        <v>0</v>
      </c>
      <c r="AB53" s="82">
        <v>0</v>
      </c>
      <c r="AC53" s="82">
        <v>0</v>
      </c>
      <c r="AD53" s="82">
        <v>0</v>
      </c>
      <c r="AE53" s="82">
        <v>0</v>
      </c>
      <c r="AF53" s="82">
        <v>0</v>
      </c>
      <c r="AG53" s="82">
        <f t="shared" si="68"/>
        <v>0</v>
      </c>
      <c r="AH53" s="82">
        <f t="shared" si="69"/>
        <v>8.9960991997129458</v>
      </c>
      <c r="AI53" s="82">
        <f t="shared" si="70"/>
        <v>0</v>
      </c>
      <c r="AJ53" s="82">
        <f t="shared" si="71"/>
        <v>0</v>
      </c>
      <c r="AK53" s="82">
        <f t="shared" si="72"/>
        <v>5.32</v>
      </c>
      <c r="AL53" s="82">
        <f t="shared" si="73"/>
        <v>0</v>
      </c>
      <c r="AM53" s="82">
        <f t="shared" si="74"/>
        <v>0</v>
      </c>
      <c r="AN53" s="82">
        <v>0</v>
      </c>
      <c r="AO53" s="117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117">
        <v>0</v>
      </c>
      <c r="AW53" s="82">
        <v>0</v>
      </c>
      <c r="AX53" s="82">
        <v>0</v>
      </c>
      <c r="AY53" s="82">
        <v>0</v>
      </c>
      <c r="AZ53" s="82">
        <v>0</v>
      </c>
      <c r="BA53" s="82">
        <v>0</v>
      </c>
      <c r="BB53" s="82">
        <v>0</v>
      </c>
      <c r="BC53" s="117">
        <v>0</v>
      </c>
      <c r="BD53" s="82">
        <v>0</v>
      </c>
      <c r="BE53" s="82">
        <v>0</v>
      </c>
      <c r="BF53" s="82">
        <v>0</v>
      </c>
      <c r="BG53" s="82">
        <v>0</v>
      </c>
      <c r="BH53" s="82">
        <v>0</v>
      </c>
      <c r="BI53" s="82">
        <v>0</v>
      </c>
      <c r="BJ53" s="117">
        <v>0</v>
      </c>
      <c r="BK53" s="82">
        <v>0</v>
      </c>
      <c r="BL53" s="82">
        <v>0</v>
      </c>
      <c r="BM53" s="82">
        <v>0</v>
      </c>
      <c r="BN53" s="82">
        <v>0</v>
      </c>
      <c r="BO53" s="82">
        <v>0</v>
      </c>
      <c r="BP53" s="82">
        <v>0</v>
      </c>
      <c r="BQ53" s="117">
        <v>0</v>
      </c>
      <c r="BR53" s="82">
        <v>0</v>
      </c>
      <c r="BS53" s="82">
        <v>0</v>
      </c>
      <c r="BT53" s="82">
        <v>0</v>
      </c>
      <c r="BU53" s="82">
        <v>0</v>
      </c>
      <c r="BV53" s="82">
        <v>0</v>
      </c>
      <c r="BW53" s="82">
        <v>0</v>
      </c>
      <c r="BX53" s="82">
        <v>0</v>
      </c>
      <c r="BY53" s="82">
        <v>0</v>
      </c>
      <c r="BZ53" s="82">
        <v>0</v>
      </c>
      <c r="CA53" s="74" t="s">
        <v>226</v>
      </c>
    </row>
    <row r="54" spans="1:79" ht="78.75">
      <c r="A54" s="50" t="s">
        <v>146</v>
      </c>
      <c r="B54" s="51" t="s">
        <v>147</v>
      </c>
      <c r="C54" s="48" t="s">
        <v>148</v>
      </c>
      <c r="D54" s="78">
        <v>3.41</v>
      </c>
      <c r="E54" s="82">
        <v>0</v>
      </c>
      <c r="F54" s="117">
        <v>3.7345647998677616</v>
      </c>
      <c r="G54" s="82">
        <v>0</v>
      </c>
      <c r="H54" s="82">
        <v>0</v>
      </c>
      <c r="I54" s="129">
        <v>2.56</v>
      </c>
      <c r="J54" s="82">
        <v>0</v>
      </c>
      <c r="K54" s="82">
        <v>0</v>
      </c>
      <c r="L54" s="82">
        <v>0</v>
      </c>
      <c r="M54" s="117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117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117">
        <v>0</v>
      </c>
      <c r="AB54" s="82">
        <v>0</v>
      </c>
      <c r="AC54" s="82">
        <v>0</v>
      </c>
      <c r="AD54" s="82">
        <v>0</v>
      </c>
      <c r="AE54" s="82">
        <v>0</v>
      </c>
      <c r="AF54" s="82">
        <v>0</v>
      </c>
      <c r="AG54" s="82">
        <f t="shared" si="68"/>
        <v>0</v>
      </c>
      <c r="AH54" s="82">
        <f t="shared" si="69"/>
        <v>3.7345647998677616</v>
      </c>
      <c r="AI54" s="82">
        <f t="shared" si="70"/>
        <v>0</v>
      </c>
      <c r="AJ54" s="82">
        <f t="shared" si="71"/>
        <v>0</v>
      </c>
      <c r="AK54" s="82">
        <f t="shared" si="72"/>
        <v>2.56</v>
      </c>
      <c r="AL54" s="82">
        <f t="shared" si="73"/>
        <v>0</v>
      </c>
      <c r="AM54" s="82">
        <f t="shared" si="74"/>
        <v>0</v>
      </c>
      <c r="AN54" s="82">
        <v>0</v>
      </c>
      <c r="AO54" s="117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117">
        <v>0</v>
      </c>
      <c r="AW54" s="82">
        <v>0</v>
      </c>
      <c r="AX54" s="82">
        <v>0</v>
      </c>
      <c r="AY54" s="82">
        <v>0</v>
      </c>
      <c r="AZ54" s="82">
        <v>0</v>
      </c>
      <c r="BA54" s="82">
        <v>0</v>
      </c>
      <c r="BB54" s="82">
        <v>0</v>
      </c>
      <c r="BC54" s="117">
        <v>0</v>
      </c>
      <c r="BD54" s="82">
        <v>0</v>
      </c>
      <c r="BE54" s="82">
        <v>0</v>
      </c>
      <c r="BF54" s="82">
        <v>0</v>
      </c>
      <c r="BG54" s="82">
        <v>0</v>
      </c>
      <c r="BH54" s="82">
        <v>0</v>
      </c>
      <c r="BI54" s="82">
        <v>0</v>
      </c>
      <c r="BJ54" s="117">
        <v>0</v>
      </c>
      <c r="BK54" s="82">
        <v>0</v>
      </c>
      <c r="BL54" s="82">
        <v>0</v>
      </c>
      <c r="BM54" s="82">
        <v>0</v>
      </c>
      <c r="BN54" s="82">
        <v>0</v>
      </c>
      <c r="BO54" s="82">
        <v>0</v>
      </c>
      <c r="BP54" s="82">
        <v>0</v>
      </c>
      <c r="BQ54" s="117">
        <v>0</v>
      </c>
      <c r="BR54" s="82">
        <v>0</v>
      </c>
      <c r="BS54" s="82">
        <v>0</v>
      </c>
      <c r="BT54" s="82">
        <v>0</v>
      </c>
      <c r="BU54" s="82">
        <v>0</v>
      </c>
      <c r="BV54" s="82">
        <v>0</v>
      </c>
      <c r="BW54" s="82">
        <v>0</v>
      </c>
      <c r="BX54" s="82">
        <v>0</v>
      </c>
      <c r="BY54" s="82">
        <v>0</v>
      </c>
      <c r="BZ54" s="82">
        <v>0</v>
      </c>
      <c r="CA54" s="74" t="s">
        <v>226</v>
      </c>
    </row>
    <row r="55" spans="1:79" ht="78.75">
      <c r="A55" s="50" t="s">
        <v>149</v>
      </c>
      <c r="B55" s="51" t="s">
        <v>150</v>
      </c>
      <c r="C55" s="48" t="s">
        <v>151</v>
      </c>
      <c r="D55" s="78">
        <v>3.13</v>
      </c>
      <c r="E55" s="82">
        <v>0</v>
      </c>
      <c r="F55" s="117">
        <v>3.4310410234804629</v>
      </c>
      <c r="G55" s="82">
        <v>0</v>
      </c>
      <c r="H55" s="82">
        <v>0</v>
      </c>
      <c r="I55" s="129">
        <v>2.0299999999999998</v>
      </c>
      <c r="J55" s="82">
        <v>0</v>
      </c>
      <c r="K55" s="82">
        <v>0</v>
      </c>
      <c r="L55" s="82">
        <v>0</v>
      </c>
      <c r="M55" s="117">
        <v>0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  <c r="S55" s="82">
        <v>0</v>
      </c>
      <c r="T55" s="117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117">
        <v>0</v>
      </c>
      <c r="AB55" s="82">
        <v>0</v>
      </c>
      <c r="AC55" s="82">
        <v>0</v>
      </c>
      <c r="AD55" s="82">
        <v>0</v>
      </c>
      <c r="AE55" s="82">
        <v>0</v>
      </c>
      <c r="AF55" s="82">
        <v>0</v>
      </c>
      <c r="AG55" s="82">
        <f t="shared" si="68"/>
        <v>0</v>
      </c>
      <c r="AH55" s="82">
        <f t="shared" si="69"/>
        <v>3.4310410234804629</v>
      </c>
      <c r="AI55" s="82">
        <f t="shared" si="70"/>
        <v>0</v>
      </c>
      <c r="AJ55" s="82">
        <f t="shared" si="71"/>
        <v>0</v>
      </c>
      <c r="AK55" s="82">
        <f t="shared" si="72"/>
        <v>2.0299999999999998</v>
      </c>
      <c r="AL55" s="82">
        <f t="shared" si="73"/>
        <v>0</v>
      </c>
      <c r="AM55" s="82">
        <f t="shared" si="74"/>
        <v>0</v>
      </c>
      <c r="AN55" s="82">
        <v>0</v>
      </c>
      <c r="AO55" s="117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117">
        <v>0</v>
      </c>
      <c r="AW55" s="82">
        <v>0</v>
      </c>
      <c r="AX55" s="82">
        <v>0</v>
      </c>
      <c r="AY55" s="82">
        <v>0</v>
      </c>
      <c r="AZ55" s="82">
        <v>0</v>
      </c>
      <c r="BA55" s="82">
        <v>0</v>
      </c>
      <c r="BB55" s="82">
        <v>0</v>
      </c>
      <c r="BC55" s="117">
        <v>0</v>
      </c>
      <c r="BD55" s="82">
        <v>0</v>
      </c>
      <c r="BE55" s="82">
        <v>0</v>
      </c>
      <c r="BF55" s="82">
        <v>0</v>
      </c>
      <c r="BG55" s="82">
        <v>0</v>
      </c>
      <c r="BH55" s="82">
        <v>0</v>
      </c>
      <c r="BI55" s="82">
        <v>0</v>
      </c>
      <c r="BJ55" s="117">
        <v>0</v>
      </c>
      <c r="BK55" s="82">
        <v>0</v>
      </c>
      <c r="BL55" s="82">
        <v>0</v>
      </c>
      <c r="BM55" s="82">
        <v>0</v>
      </c>
      <c r="BN55" s="82">
        <v>0</v>
      </c>
      <c r="BO55" s="82">
        <v>0</v>
      </c>
      <c r="BP55" s="82">
        <v>0</v>
      </c>
      <c r="BQ55" s="117">
        <v>0</v>
      </c>
      <c r="BR55" s="82">
        <v>0</v>
      </c>
      <c r="BS55" s="82">
        <v>0</v>
      </c>
      <c r="BT55" s="82">
        <v>0</v>
      </c>
      <c r="BU55" s="82">
        <v>0</v>
      </c>
      <c r="BV55" s="82">
        <v>0</v>
      </c>
      <c r="BW55" s="82">
        <v>0</v>
      </c>
      <c r="BX55" s="82">
        <v>0</v>
      </c>
      <c r="BY55" s="82">
        <v>0</v>
      </c>
      <c r="BZ55" s="82">
        <v>0</v>
      </c>
      <c r="CA55" s="74" t="s">
        <v>226</v>
      </c>
    </row>
    <row r="56" spans="1:79" ht="78.75">
      <c r="A56" s="50" t="s">
        <v>152</v>
      </c>
      <c r="B56" s="51" t="s">
        <v>153</v>
      </c>
      <c r="C56" s="48" t="s">
        <v>154</v>
      </c>
      <c r="D56" s="78">
        <v>4.9400000000000004</v>
      </c>
      <c r="E56" s="82">
        <v>0</v>
      </c>
      <c r="F56" s="117">
        <v>5.4085977406505519</v>
      </c>
      <c r="G56" s="82">
        <v>0</v>
      </c>
      <c r="H56" s="82">
        <v>0</v>
      </c>
      <c r="I56" s="129">
        <v>3.2</v>
      </c>
      <c r="J56" s="82">
        <v>0</v>
      </c>
      <c r="K56" s="82">
        <v>0</v>
      </c>
      <c r="L56" s="82">
        <v>0</v>
      </c>
      <c r="M56" s="117">
        <v>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117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117">
        <v>0</v>
      </c>
      <c r="AB56" s="82">
        <v>0</v>
      </c>
      <c r="AC56" s="82">
        <v>0</v>
      </c>
      <c r="AD56" s="82">
        <v>0</v>
      </c>
      <c r="AE56" s="82">
        <v>0</v>
      </c>
      <c r="AF56" s="82">
        <v>0</v>
      </c>
      <c r="AG56" s="82">
        <f t="shared" si="68"/>
        <v>0</v>
      </c>
      <c r="AH56" s="82">
        <f t="shared" si="69"/>
        <v>5.4085977406505519</v>
      </c>
      <c r="AI56" s="82">
        <f t="shared" si="70"/>
        <v>0</v>
      </c>
      <c r="AJ56" s="82">
        <f t="shared" si="71"/>
        <v>0</v>
      </c>
      <c r="AK56" s="82">
        <f t="shared" si="72"/>
        <v>3.2</v>
      </c>
      <c r="AL56" s="82">
        <f t="shared" si="73"/>
        <v>0</v>
      </c>
      <c r="AM56" s="82">
        <f t="shared" si="74"/>
        <v>0</v>
      </c>
      <c r="AN56" s="82">
        <v>0</v>
      </c>
      <c r="AO56" s="117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117">
        <v>0</v>
      </c>
      <c r="AW56" s="82">
        <v>0</v>
      </c>
      <c r="AX56" s="82">
        <v>0</v>
      </c>
      <c r="AY56" s="82">
        <v>0</v>
      </c>
      <c r="AZ56" s="82">
        <v>0</v>
      </c>
      <c r="BA56" s="82">
        <v>0</v>
      </c>
      <c r="BB56" s="82">
        <v>0</v>
      </c>
      <c r="BC56" s="117">
        <v>0</v>
      </c>
      <c r="BD56" s="82">
        <v>0</v>
      </c>
      <c r="BE56" s="82">
        <v>0</v>
      </c>
      <c r="BF56" s="82">
        <v>0</v>
      </c>
      <c r="BG56" s="82">
        <v>0</v>
      </c>
      <c r="BH56" s="82">
        <v>0</v>
      </c>
      <c r="BI56" s="82">
        <v>0</v>
      </c>
      <c r="BJ56" s="117">
        <v>0</v>
      </c>
      <c r="BK56" s="82">
        <v>0</v>
      </c>
      <c r="BL56" s="82">
        <v>0</v>
      </c>
      <c r="BM56" s="82">
        <v>0</v>
      </c>
      <c r="BN56" s="82">
        <v>0</v>
      </c>
      <c r="BO56" s="82">
        <v>0</v>
      </c>
      <c r="BP56" s="82">
        <v>0</v>
      </c>
      <c r="BQ56" s="117">
        <v>0</v>
      </c>
      <c r="BR56" s="82">
        <v>0</v>
      </c>
      <c r="BS56" s="82">
        <v>0</v>
      </c>
      <c r="BT56" s="82">
        <v>0</v>
      </c>
      <c r="BU56" s="82">
        <v>0</v>
      </c>
      <c r="BV56" s="82">
        <v>0</v>
      </c>
      <c r="BW56" s="82">
        <v>0</v>
      </c>
      <c r="BX56" s="82">
        <v>0</v>
      </c>
      <c r="BY56" s="82">
        <v>0</v>
      </c>
      <c r="BZ56" s="82">
        <v>0</v>
      </c>
      <c r="CA56" s="74" t="s">
        <v>226</v>
      </c>
    </row>
    <row r="57" spans="1:79" ht="78.75">
      <c r="A57" s="50" t="s">
        <v>155</v>
      </c>
      <c r="B57" s="51" t="s">
        <v>156</v>
      </c>
      <c r="C57" s="48" t="s">
        <v>157</v>
      </c>
      <c r="D57" s="78">
        <v>4.07</v>
      </c>
      <c r="E57" s="82">
        <v>0</v>
      </c>
      <c r="F57" s="117">
        <v>4.4634158081891337</v>
      </c>
      <c r="G57" s="82">
        <v>0</v>
      </c>
      <c r="H57" s="82">
        <v>0</v>
      </c>
      <c r="I57" s="129">
        <v>2.64</v>
      </c>
      <c r="J57" s="82">
        <v>0</v>
      </c>
      <c r="K57" s="82">
        <v>0</v>
      </c>
      <c r="L57" s="82">
        <v>0</v>
      </c>
      <c r="M57" s="117">
        <v>0</v>
      </c>
      <c r="N57" s="82">
        <v>0</v>
      </c>
      <c r="O57" s="82">
        <v>0</v>
      </c>
      <c r="P57" s="82">
        <v>0</v>
      </c>
      <c r="Q57" s="82">
        <v>0</v>
      </c>
      <c r="R57" s="82">
        <v>0</v>
      </c>
      <c r="S57" s="82">
        <v>0</v>
      </c>
      <c r="T57" s="117">
        <v>0</v>
      </c>
      <c r="U57" s="82">
        <v>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117">
        <v>0</v>
      </c>
      <c r="AB57" s="82">
        <v>0</v>
      </c>
      <c r="AC57" s="82">
        <v>0</v>
      </c>
      <c r="AD57" s="82">
        <v>0</v>
      </c>
      <c r="AE57" s="82">
        <v>0</v>
      </c>
      <c r="AF57" s="82">
        <v>0</v>
      </c>
      <c r="AG57" s="82">
        <f t="shared" si="68"/>
        <v>0</v>
      </c>
      <c r="AH57" s="82">
        <f t="shared" si="69"/>
        <v>4.4634158081891337</v>
      </c>
      <c r="AI57" s="82">
        <f t="shared" si="70"/>
        <v>0</v>
      </c>
      <c r="AJ57" s="82">
        <f t="shared" si="71"/>
        <v>0</v>
      </c>
      <c r="AK57" s="82">
        <f t="shared" si="72"/>
        <v>2.64</v>
      </c>
      <c r="AL57" s="82">
        <f t="shared" si="73"/>
        <v>0</v>
      </c>
      <c r="AM57" s="82">
        <f t="shared" si="74"/>
        <v>0</v>
      </c>
      <c r="AN57" s="82">
        <v>0</v>
      </c>
      <c r="AO57" s="117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117">
        <v>0</v>
      </c>
      <c r="AW57" s="82">
        <v>0</v>
      </c>
      <c r="AX57" s="82">
        <v>0</v>
      </c>
      <c r="AY57" s="82">
        <v>0</v>
      </c>
      <c r="AZ57" s="82">
        <v>0</v>
      </c>
      <c r="BA57" s="82">
        <v>0</v>
      </c>
      <c r="BB57" s="82">
        <v>0</v>
      </c>
      <c r="BC57" s="117">
        <v>0</v>
      </c>
      <c r="BD57" s="82">
        <v>0</v>
      </c>
      <c r="BE57" s="82">
        <v>0</v>
      </c>
      <c r="BF57" s="82">
        <v>0</v>
      </c>
      <c r="BG57" s="82">
        <v>0</v>
      </c>
      <c r="BH57" s="82">
        <v>0</v>
      </c>
      <c r="BI57" s="82">
        <v>0</v>
      </c>
      <c r="BJ57" s="117">
        <v>0</v>
      </c>
      <c r="BK57" s="82">
        <v>0</v>
      </c>
      <c r="BL57" s="82">
        <v>0</v>
      </c>
      <c r="BM57" s="82">
        <v>0</v>
      </c>
      <c r="BN57" s="82">
        <v>0</v>
      </c>
      <c r="BO57" s="82">
        <v>0</v>
      </c>
      <c r="BP57" s="82">
        <v>0</v>
      </c>
      <c r="BQ57" s="117">
        <v>0</v>
      </c>
      <c r="BR57" s="82">
        <v>0</v>
      </c>
      <c r="BS57" s="82">
        <v>0</v>
      </c>
      <c r="BT57" s="82">
        <v>0</v>
      </c>
      <c r="BU57" s="82">
        <v>0</v>
      </c>
      <c r="BV57" s="82">
        <v>0</v>
      </c>
      <c r="BW57" s="82">
        <v>0</v>
      </c>
      <c r="BX57" s="82">
        <v>0</v>
      </c>
      <c r="BY57" s="82">
        <v>0</v>
      </c>
      <c r="BZ57" s="82">
        <v>0</v>
      </c>
      <c r="CA57" s="74" t="s">
        <v>226</v>
      </c>
    </row>
    <row r="58" spans="1:79" ht="63">
      <c r="A58" s="50" t="s">
        <v>158</v>
      </c>
      <c r="B58" s="51" t="s">
        <v>159</v>
      </c>
      <c r="C58" s="48" t="s">
        <v>160</v>
      </c>
      <c r="D58" s="78">
        <v>3.55</v>
      </c>
      <c r="E58" s="82">
        <v>0</v>
      </c>
      <c r="F58" s="117">
        <v>3.8931340906158787</v>
      </c>
      <c r="G58" s="82">
        <v>0</v>
      </c>
      <c r="H58" s="82">
        <v>0</v>
      </c>
      <c r="I58" s="129">
        <v>2.2999999999999998</v>
      </c>
      <c r="J58" s="82">
        <v>0</v>
      </c>
      <c r="K58" s="82">
        <v>0</v>
      </c>
      <c r="L58" s="82">
        <v>0</v>
      </c>
      <c r="M58" s="117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117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117">
        <v>0</v>
      </c>
      <c r="AB58" s="82">
        <v>0</v>
      </c>
      <c r="AC58" s="82">
        <v>0</v>
      </c>
      <c r="AD58" s="82">
        <v>0</v>
      </c>
      <c r="AE58" s="82">
        <v>0</v>
      </c>
      <c r="AF58" s="82">
        <v>0</v>
      </c>
      <c r="AG58" s="82">
        <f t="shared" si="68"/>
        <v>0</v>
      </c>
      <c r="AH58" s="82">
        <f t="shared" si="69"/>
        <v>3.8931340906158787</v>
      </c>
      <c r="AI58" s="82">
        <f t="shared" si="70"/>
        <v>0</v>
      </c>
      <c r="AJ58" s="82">
        <f t="shared" si="71"/>
        <v>0</v>
      </c>
      <c r="AK58" s="82">
        <f t="shared" si="72"/>
        <v>2.2999999999999998</v>
      </c>
      <c r="AL58" s="82">
        <f t="shared" si="73"/>
        <v>0</v>
      </c>
      <c r="AM58" s="82">
        <f t="shared" si="74"/>
        <v>0</v>
      </c>
      <c r="AN58" s="82">
        <v>0</v>
      </c>
      <c r="AO58" s="117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117">
        <v>0</v>
      </c>
      <c r="AW58" s="82">
        <v>0</v>
      </c>
      <c r="AX58" s="82">
        <v>0</v>
      </c>
      <c r="AY58" s="82">
        <v>0</v>
      </c>
      <c r="AZ58" s="82">
        <v>0</v>
      </c>
      <c r="BA58" s="82">
        <v>0</v>
      </c>
      <c r="BB58" s="82">
        <v>0</v>
      </c>
      <c r="BC58" s="117">
        <v>0</v>
      </c>
      <c r="BD58" s="82">
        <v>0</v>
      </c>
      <c r="BE58" s="82">
        <v>0</v>
      </c>
      <c r="BF58" s="82">
        <v>0</v>
      </c>
      <c r="BG58" s="82">
        <v>0</v>
      </c>
      <c r="BH58" s="82">
        <v>0</v>
      </c>
      <c r="BI58" s="82">
        <v>0</v>
      </c>
      <c r="BJ58" s="117">
        <v>0</v>
      </c>
      <c r="BK58" s="82">
        <v>0</v>
      </c>
      <c r="BL58" s="82">
        <v>0</v>
      </c>
      <c r="BM58" s="82">
        <v>0</v>
      </c>
      <c r="BN58" s="82">
        <v>0</v>
      </c>
      <c r="BO58" s="82">
        <v>0</v>
      </c>
      <c r="BP58" s="82">
        <v>0</v>
      </c>
      <c r="BQ58" s="117">
        <v>0</v>
      </c>
      <c r="BR58" s="82">
        <v>0</v>
      </c>
      <c r="BS58" s="82">
        <v>0</v>
      </c>
      <c r="BT58" s="82">
        <v>0</v>
      </c>
      <c r="BU58" s="82">
        <v>0</v>
      </c>
      <c r="BV58" s="82">
        <v>0</v>
      </c>
      <c r="BW58" s="82">
        <v>0</v>
      </c>
      <c r="BX58" s="82">
        <v>0</v>
      </c>
      <c r="BY58" s="82">
        <v>0</v>
      </c>
      <c r="BZ58" s="82">
        <v>0</v>
      </c>
      <c r="CA58" s="74" t="s">
        <v>226</v>
      </c>
    </row>
    <row r="59" spans="1:79" ht="94.5">
      <c r="A59" s="50" t="s">
        <v>161</v>
      </c>
      <c r="B59" s="51" t="s">
        <v>162</v>
      </c>
      <c r="C59" s="48" t="s">
        <v>163</v>
      </c>
      <c r="D59" s="78">
        <v>2.74</v>
      </c>
      <c r="E59" s="82">
        <v>0</v>
      </c>
      <c r="F59" s="117">
        <v>2.9834338983050848</v>
      </c>
      <c r="G59" s="82">
        <v>0</v>
      </c>
      <c r="H59" s="82">
        <v>0</v>
      </c>
      <c r="I59" s="129">
        <v>1.3</v>
      </c>
      <c r="J59" s="82">
        <v>0</v>
      </c>
      <c r="K59" s="82">
        <v>0</v>
      </c>
      <c r="L59" s="82">
        <v>0</v>
      </c>
      <c r="M59" s="117">
        <v>0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117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117">
        <v>0</v>
      </c>
      <c r="AB59" s="82">
        <v>0</v>
      </c>
      <c r="AC59" s="82">
        <v>0</v>
      </c>
      <c r="AD59" s="82">
        <v>0</v>
      </c>
      <c r="AE59" s="82">
        <v>0</v>
      </c>
      <c r="AF59" s="82">
        <v>0</v>
      </c>
      <c r="AG59" s="82">
        <f t="shared" si="68"/>
        <v>0</v>
      </c>
      <c r="AH59" s="82">
        <f t="shared" si="69"/>
        <v>2.9834338983050848</v>
      </c>
      <c r="AI59" s="82">
        <f t="shared" si="70"/>
        <v>0</v>
      </c>
      <c r="AJ59" s="82">
        <f t="shared" si="71"/>
        <v>0</v>
      </c>
      <c r="AK59" s="82">
        <f t="shared" si="72"/>
        <v>1.3</v>
      </c>
      <c r="AL59" s="82">
        <f t="shared" si="73"/>
        <v>0</v>
      </c>
      <c r="AM59" s="82">
        <f t="shared" si="74"/>
        <v>0</v>
      </c>
      <c r="AN59" s="82">
        <v>0</v>
      </c>
      <c r="AO59" s="117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117">
        <v>0</v>
      </c>
      <c r="AW59" s="82">
        <v>0</v>
      </c>
      <c r="AX59" s="82">
        <v>0</v>
      </c>
      <c r="AY59" s="82">
        <v>0</v>
      </c>
      <c r="AZ59" s="82">
        <v>0</v>
      </c>
      <c r="BA59" s="82">
        <v>0</v>
      </c>
      <c r="BB59" s="82">
        <v>0</v>
      </c>
      <c r="BC59" s="117">
        <v>0</v>
      </c>
      <c r="BD59" s="82">
        <v>0</v>
      </c>
      <c r="BE59" s="82">
        <v>0</v>
      </c>
      <c r="BF59" s="82">
        <v>0</v>
      </c>
      <c r="BG59" s="82">
        <v>0</v>
      </c>
      <c r="BH59" s="82">
        <v>0</v>
      </c>
      <c r="BI59" s="82">
        <v>0</v>
      </c>
      <c r="BJ59" s="117">
        <v>0</v>
      </c>
      <c r="BK59" s="82">
        <v>0</v>
      </c>
      <c r="BL59" s="82">
        <v>0</v>
      </c>
      <c r="BM59" s="82">
        <v>0</v>
      </c>
      <c r="BN59" s="82">
        <v>0</v>
      </c>
      <c r="BO59" s="82">
        <v>0</v>
      </c>
      <c r="BP59" s="82">
        <v>0</v>
      </c>
      <c r="BQ59" s="117">
        <v>0</v>
      </c>
      <c r="BR59" s="82">
        <v>0</v>
      </c>
      <c r="BS59" s="82">
        <v>0</v>
      </c>
      <c r="BT59" s="82">
        <v>0</v>
      </c>
      <c r="BU59" s="82">
        <v>0</v>
      </c>
      <c r="BV59" s="82">
        <v>0</v>
      </c>
      <c r="BW59" s="82">
        <v>0</v>
      </c>
      <c r="BX59" s="82">
        <v>0</v>
      </c>
      <c r="BY59" s="82">
        <v>0</v>
      </c>
      <c r="BZ59" s="82">
        <v>0</v>
      </c>
      <c r="CA59" s="74" t="s">
        <v>226</v>
      </c>
    </row>
    <row r="60" spans="1:79" ht="94.5">
      <c r="A60" s="46" t="s">
        <v>164</v>
      </c>
      <c r="B60" s="47" t="s">
        <v>165</v>
      </c>
      <c r="C60" s="48" t="s">
        <v>71</v>
      </c>
      <c r="D60" s="78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82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0</v>
      </c>
      <c r="AE60" s="82">
        <v>0</v>
      </c>
      <c r="AF60" s="82">
        <v>0</v>
      </c>
      <c r="AG60" s="82">
        <f t="shared" si="68"/>
        <v>0</v>
      </c>
      <c r="AH60" s="82">
        <f t="shared" si="69"/>
        <v>0</v>
      </c>
      <c r="AI60" s="82">
        <f t="shared" si="70"/>
        <v>0</v>
      </c>
      <c r="AJ60" s="82">
        <f t="shared" si="71"/>
        <v>0</v>
      </c>
      <c r="AK60" s="82">
        <f t="shared" si="72"/>
        <v>0</v>
      </c>
      <c r="AL60" s="82">
        <f t="shared" si="73"/>
        <v>0</v>
      </c>
      <c r="AM60" s="82">
        <f t="shared" si="74"/>
        <v>0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  <c r="AZ60" s="82">
        <v>0</v>
      </c>
      <c r="BA60" s="82">
        <v>0</v>
      </c>
      <c r="BB60" s="82">
        <v>0</v>
      </c>
      <c r="BC60" s="82">
        <v>0</v>
      </c>
      <c r="BD60" s="82">
        <v>0</v>
      </c>
      <c r="BE60" s="82">
        <v>0</v>
      </c>
      <c r="BF60" s="82">
        <v>0</v>
      </c>
      <c r="BG60" s="82">
        <v>0</v>
      </c>
      <c r="BH60" s="82">
        <v>0</v>
      </c>
      <c r="BI60" s="82">
        <v>0</v>
      </c>
      <c r="BJ60" s="82">
        <v>0</v>
      </c>
      <c r="BK60" s="82">
        <v>0</v>
      </c>
      <c r="BL60" s="82">
        <v>0</v>
      </c>
      <c r="BM60" s="82">
        <v>0</v>
      </c>
      <c r="BN60" s="82">
        <v>0</v>
      </c>
      <c r="BO60" s="82">
        <v>0</v>
      </c>
      <c r="BP60" s="82">
        <v>0</v>
      </c>
      <c r="BQ60" s="82">
        <v>0</v>
      </c>
      <c r="BR60" s="82">
        <v>0</v>
      </c>
      <c r="BS60" s="82">
        <v>0</v>
      </c>
      <c r="BT60" s="82">
        <v>0</v>
      </c>
      <c r="BU60" s="82">
        <v>0</v>
      </c>
      <c r="BV60" s="82">
        <v>0</v>
      </c>
      <c r="BW60" s="82">
        <v>0</v>
      </c>
      <c r="BX60" s="82">
        <v>0</v>
      </c>
      <c r="BY60" s="82">
        <v>0</v>
      </c>
      <c r="BZ60" s="82">
        <v>0</v>
      </c>
      <c r="CA60" s="73" t="s">
        <v>226</v>
      </c>
    </row>
    <row r="61" spans="1:79" ht="47.25">
      <c r="A61" s="46" t="s">
        <v>166</v>
      </c>
      <c r="B61" s="47" t="s">
        <v>167</v>
      </c>
      <c r="C61" s="48" t="s">
        <v>71</v>
      </c>
      <c r="D61" s="78">
        <v>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82">
        <v>0</v>
      </c>
      <c r="R61" s="82">
        <v>0</v>
      </c>
      <c r="S61" s="82">
        <v>0</v>
      </c>
      <c r="T61" s="82">
        <v>0</v>
      </c>
      <c r="U61" s="82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  <c r="AD61" s="82">
        <v>0</v>
      </c>
      <c r="AE61" s="82">
        <v>0</v>
      </c>
      <c r="AF61" s="82">
        <v>0</v>
      </c>
      <c r="AG61" s="82">
        <f t="shared" si="68"/>
        <v>0</v>
      </c>
      <c r="AH61" s="82">
        <f t="shared" si="69"/>
        <v>0</v>
      </c>
      <c r="AI61" s="82">
        <f t="shared" si="70"/>
        <v>0</v>
      </c>
      <c r="AJ61" s="82">
        <f t="shared" si="71"/>
        <v>0</v>
      </c>
      <c r="AK61" s="82">
        <f t="shared" si="72"/>
        <v>0</v>
      </c>
      <c r="AL61" s="82">
        <f t="shared" si="73"/>
        <v>0</v>
      </c>
      <c r="AM61" s="82">
        <f t="shared" si="74"/>
        <v>0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  <c r="AZ61" s="82">
        <v>0</v>
      </c>
      <c r="BA61" s="82">
        <v>0</v>
      </c>
      <c r="BB61" s="82">
        <v>0</v>
      </c>
      <c r="BC61" s="82">
        <v>0</v>
      </c>
      <c r="BD61" s="82">
        <v>0</v>
      </c>
      <c r="BE61" s="82">
        <v>0</v>
      </c>
      <c r="BF61" s="82">
        <v>0</v>
      </c>
      <c r="BG61" s="82">
        <v>0</v>
      </c>
      <c r="BH61" s="82">
        <v>0</v>
      </c>
      <c r="BI61" s="82">
        <v>0</v>
      </c>
      <c r="BJ61" s="82">
        <v>0</v>
      </c>
      <c r="BK61" s="82">
        <v>0</v>
      </c>
      <c r="BL61" s="82">
        <v>0</v>
      </c>
      <c r="BM61" s="82">
        <v>0</v>
      </c>
      <c r="BN61" s="82">
        <v>0</v>
      </c>
      <c r="BO61" s="82">
        <v>0</v>
      </c>
      <c r="BP61" s="82">
        <v>0</v>
      </c>
      <c r="BQ61" s="82">
        <v>0</v>
      </c>
      <c r="BR61" s="82">
        <v>0</v>
      </c>
      <c r="BS61" s="82">
        <v>0</v>
      </c>
      <c r="BT61" s="82">
        <v>0</v>
      </c>
      <c r="BU61" s="82">
        <v>0</v>
      </c>
      <c r="BV61" s="82">
        <v>0</v>
      </c>
      <c r="BW61" s="82">
        <v>0</v>
      </c>
      <c r="BX61" s="82">
        <v>0</v>
      </c>
      <c r="BY61" s="82">
        <v>0</v>
      </c>
      <c r="BZ61" s="82">
        <v>0</v>
      </c>
      <c r="CA61" s="73" t="s">
        <v>226</v>
      </c>
    </row>
    <row r="62" spans="1:79" ht="47.25">
      <c r="A62" s="46" t="s">
        <v>168</v>
      </c>
      <c r="B62" s="47" t="s">
        <v>169</v>
      </c>
      <c r="C62" s="48" t="s">
        <v>71</v>
      </c>
      <c r="D62" s="78">
        <v>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  <c r="AD62" s="82">
        <v>0</v>
      </c>
      <c r="AE62" s="82">
        <v>0</v>
      </c>
      <c r="AF62" s="82">
        <v>0</v>
      </c>
      <c r="AG62" s="82">
        <f t="shared" si="68"/>
        <v>0</v>
      </c>
      <c r="AH62" s="82">
        <f t="shared" si="69"/>
        <v>0</v>
      </c>
      <c r="AI62" s="82">
        <f t="shared" si="70"/>
        <v>0</v>
      </c>
      <c r="AJ62" s="82">
        <f t="shared" si="71"/>
        <v>0</v>
      </c>
      <c r="AK62" s="82">
        <f t="shared" si="72"/>
        <v>0</v>
      </c>
      <c r="AL62" s="82">
        <f t="shared" si="73"/>
        <v>0</v>
      </c>
      <c r="AM62" s="82">
        <f t="shared" si="74"/>
        <v>0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  <c r="AZ62" s="82">
        <v>0</v>
      </c>
      <c r="BA62" s="82">
        <v>0</v>
      </c>
      <c r="BB62" s="82">
        <v>0</v>
      </c>
      <c r="BC62" s="82">
        <v>0</v>
      </c>
      <c r="BD62" s="82">
        <v>0</v>
      </c>
      <c r="BE62" s="82">
        <v>0</v>
      </c>
      <c r="BF62" s="82">
        <v>0</v>
      </c>
      <c r="BG62" s="82">
        <v>0</v>
      </c>
      <c r="BH62" s="82">
        <v>0</v>
      </c>
      <c r="BI62" s="82">
        <v>0</v>
      </c>
      <c r="BJ62" s="82">
        <v>0</v>
      </c>
      <c r="BK62" s="82">
        <v>0</v>
      </c>
      <c r="BL62" s="82">
        <v>0</v>
      </c>
      <c r="BM62" s="82">
        <v>0</v>
      </c>
      <c r="BN62" s="82">
        <v>0</v>
      </c>
      <c r="BO62" s="82">
        <v>0</v>
      </c>
      <c r="BP62" s="82">
        <v>0</v>
      </c>
      <c r="BQ62" s="82">
        <v>0</v>
      </c>
      <c r="BR62" s="82">
        <v>0</v>
      </c>
      <c r="BS62" s="82">
        <v>0</v>
      </c>
      <c r="BT62" s="82">
        <v>0</v>
      </c>
      <c r="BU62" s="82">
        <v>0</v>
      </c>
      <c r="BV62" s="82">
        <v>0</v>
      </c>
      <c r="BW62" s="82">
        <v>0</v>
      </c>
      <c r="BX62" s="82">
        <v>0</v>
      </c>
      <c r="BY62" s="82">
        <v>0</v>
      </c>
      <c r="BZ62" s="82">
        <v>0</v>
      </c>
      <c r="CA62" s="73" t="s">
        <v>226</v>
      </c>
    </row>
    <row r="63" spans="1:79" ht="31.5">
      <c r="A63" s="46" t="s">
        <v>170</v>
      </c>
      <c r="B63" s="47" t="s">
        <v>171</v>
      </c>
      <c r="C63" s="48" t="s">
        <v>71</v>
      </c>
      <c r="D63" s="78">
        <v>0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  <c r="AD63" s="82">
        <v>0</v>
      </c>
      <c r="AE63" s="82">
        <v>0</v>
      </c>
      <c r="AF63" s="82">
        <v>0</v>
      </c>
      <c r="AG63" s="82">
        <f t="shared" ref="AG63" si="75">E63</f>
        <v>0</v>
      </c>
      <c r="AH63" s="82">
        <f t="shared" ref="AH63" si="76">F63</f>
        <v>0</v>
      </c>
      <c r="AI63" s="82">
        <f t="shared" ref="AI63" si="77">G63</f>
        <v>0</v>
      </c>
      <c r="AJ63" s="82">
        <f t="shared" ref="AJ63" si="78">H63</f>
        <v>0</v>
      </c>
      <c r="AK63" s="82">
        <f t="shared" ref="AK63" si="79">I63</f>
        <v>0</v>
      </c>
      <c r="AL63" s="82">
        <f t="shared" ref="AL63" si="80">J63</f>
        <v>0</v>
      </c>
      <c r="AM63" s="82">
        <f t="shared" ref="AM63" si="81">K63</f>
        <v>0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  <c r="AZ63" s="82">
        <v>0</v>
      </c>
      <c r="BA63" s="82">
        <v>0</v>
      </c>
      <c r="BB63" s="82">
        <v>0</v>
      </c>
      <c r="BC63" s="82">
        <v>0</v>
      </c>
      <c r="BD63" s="82">
        <v>0</v>
      </c>
      <c r="BE63" s="82">
        <v>0</v>
      </c>
      <c r="BF63" s="82">
        <v>0</v>
      </c>
      <c r="BG63" s="82">
        <v>0</v>
      </c>
      <c r="BH63" s="82">
        <v>0</v>
      </c>
      <c r="BI63" s="82">
        <v>0</v>
      </c>
      <c r="BJ63" s="82">
        <v>0</v>
      </c>
      <c r="BK63" s="82">
        <v>0</v>
      </c>
      <c r="BL63" s="82">
        <v>0</v>
      </c>
      <c r="BM63" s="82">
        <v>0</v>
      </c>
      <c r="BN63" s="82">
        <v>0</v>
      </c>
      <c r="BO63" s="82">
        <v>0</v>
      </c>
      <c r="BP63" s="82">
        <v>0</v>
      </c>
      <c r="BQ63" s="82">
        <v>0</v>
      </c>
      <c r="BR63" s="82">
        <v>0</v>
      </c>
      <c r="BS63" s="82">
        <v>0</v>
      </c>
      <c r="BT63" s="82">
        <v>0</v>
      </c>
      <c r="BU63" s="82">
        <v>0</v>
      </c>
      <c r="BV63" s="82">
        <v>0</v>
      </c>
      <c r="BW63" s="82">
        <v>0</v>
      </c>
      <c r="BX63" s="82">
        <v>0</v>
      </c>
      <c r="BY63" s="82">
        <v>0</v>
      </c>
      <c r="BZ63" s="82">
        <v>0</v>
      </c>
      <c r="CA63" s="73" t="s">
        <v>226</v>
      </c>
    </row>
  </sheetData>
  <mergeCells count="37">
    <mergeCell ref="BW14:BZ15"/>
    <mergeCell ref="AO16:AT16"/>
    <mergeCell ref="AV16:BA16"/>
    <mergeCell ref="BC16:BH16"/>
    <mergeCell ref="BJ16:BO16"/>
    <mergeCell ref="BQ16:BV16"/>
    <mergeCell ref="AU15:BA15"/>
    <mergeCell ref="BB15:BH15"/>
    <mergeCell ref="BI15:BO15"/>
    <mergeCell ref="BP15:BV15"/>
    <mergeCell ref="AN14:BV14"/>
    <mergeCell ref="CA13:CA17"/>
    <mergeCell ref="T16:Y16"/>
    <mergeCell ref="AA16:AF16"/>
    <mergeCell ref="AH16:AM16"/>
    <mergeCell ref="F16:K16"/>
    <mergeCell ref="M16:R16"/>
    <mergeCell ref="BW16:BX16"/>
    <mergeCell ref="E15:K15"/>
    <mergeCell ref="L15:R15"/>
    <mergeCell ref="S15:Y15"/>
    <mergeCell ref="Z15:AF15"/>
    <mergeCell ref="AG15:AM15"/>
    <mergeCell ref="AN15:AT15"/>
    <mergeCell ref="E13:AM13"/>
    <mergeCell ref="AN13:BZ13"/>
    <mergeCell ref="BY16:BZ16"/>
    <mergeCell ref="D13:D17"/>
    <mergeCell ref="A4:AM4"/>
    <mergeCell ref="A6:AM6"/>
    <mergeCell ref="A7:AM7"/>
    <mergeCell ref="A9:AM9"/>
    <mergeCell ref="A11:AM11"/>
    <mergeCell ref="A13:A17"/>
    <mergeCell ref="B13:B17"/>
    <mergeCell ref="C13:C17"/>
    <mergeCell ref="E14:AM14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6" fitToWidth="2" fitToHeight="0" orientation="landscape" r:id="rId1"/>
  <headerFooter differentFirst="1" alignWithMargins="0">
    <oddHeader>&amp;C&amp;P</oddHeader>
  </headerFooter>
  <colBreaks count="1" manualBreakCount="1">
    <brk id="39" max="92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/>
  </sheetPr>
  <dimension ref="A1:BB91"/>
  <sheetViews>
    <sheetView view="pageBreakPreview" zoomScale="70" zoomScaleNormal="60" zoomScaleSheetLayoutView="70" workbookViewId="0">
      <selection activeCell="A65" sqref="A65:XFD65"/>
    </sheetView>
  </sheetViews>
  <sheetFormatPr defaultRowHeight="15.75"/>
  <cols>
    <col min="1" max="1" width="7.25" style="3" customWidth="1"/>
    <col min="2" max="2" width="60.875" style="3" customWidth="1"/>
    <col min="3" max="3" width="14.375" style="3" customWidth="1"/>
    <col min="4" max="4" width="7.5" style="3" customWidth="1"/>
    <col min="5" max="5" width="6.25" style="3" bestFit="1" customWidth="1"/>
    <col min="6" max="6" width="7.25" style="3" bestFit="1" customWidth="1"/>
    <col min="7" max="7" width="6.625" style="3" customWidth="1"/>
    <col min="8" max="8" width="7.25" style="3" bestFit="1" customWidth="1"/>
    <col min="9" max="23" width="6" style="3" customWidth="1"/>
    <col min="24" max="25" width="6.125" style="3" bestFit="1" customWidth="1"/>
    <col min="26" max="26" width="7.25" style="3" bestFit="1" customWidth="1"/>
    <col min="27" max="27" width="6.625" style="3" customWidth="1"/>
    <col min="28" max="28" width="7.25" style="3" customWidth="1"/>
    <col min="29" max="30" width="6.125" style="3" bestFit="1" customWidth="1"/>
    <col min="31" max="32" width="6.625" style="3" customWidth="1"/>
    <col min="33" max="33" width="6.125" style="3" bestFit="1" customWidth="1"/>
    <col min="34" max="35" width="5.625" style="3" customWidth="1"/>
    <col min="36" max="37" width="6.625" style="3" customWidth="1"/>
    <col min="38" max="38" width="5.625" style="3" customWidth="1"/>
    <col min="39" max="39" width="5.25" style="3" customWidth="1"/>
    <col min="40" max="40" width="5.375" style="3" customWidth="1"/>
    <col min="41" max="41" width="6.25" style="3" customWidth="1"/>
    <col min="42" max="42" width="6" style="3" customWidth="1"/>
    <col min="43" max="43" width="6.625" style="3" customWidth="1"/>
    <col min="44" max="44" width="6" style="3" customWidth="1"/>
    <col min="45" max="45" width="6.5" style="3" customWidth="1"/>
    <col min="46" max="46" width="6.875" style="3" customWidth="1"/>
    <col min="47" max="47" width="6.625" style="3" customWidth="1"/>
    <col min="48" max="48" width="6.5" style="3" customWidth="1"/>
    <col min="49" max="49" width="8.75" style="3" customWidth="1"/>
    <col min="50" max="50" width="5.625" style="3" customWidth="1"/>
    <col min="51" max="52" width="6.625" style="3" customWidth="1"/>
    <col min="53" max="53" width="5.625" style="3" customWidth="1"/>
    <col min="54" max="54" width="15.375" style="3" customWidth="1"/>
    <col min="55" max="16384" width="9" style="3"/>
  </cols>
  <sheetData>
    <row r="1" spans="1:54" ht="18.75">
      <c r="R1" s="4"/>
      <c r="S1" s="4"/>
      <c r="T1" s="4"/>
      <c r="U1" s="4"/>
      <c r="V1" s="4"/>
      <c r="W1" s="4"/>
      <c r="X1" s="4"/>
      <c r="Y1" s="4"/>
      <c r="Z1" s="4"/>
      <c r="AA1" s="4"/>
      <c r="AB1" s="14" t="s">
        <v>322</v>
      </c>
      <c r="AC1" s="161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1:54" ht="18.75">
      <c r="R2" s="4"/>
      <c r="S2" s="4"/>
      <c r="T2" s="4"/>
      <c r="U2" s="4"/>
      <c r="V2" s="4"/>
      <c r="W2" s="4"/>
      <c r="X2" s="4"/>
      <c r="Y2" s="4"/>
      <c r="Z2" s="4"/>
      <c r="AA2" s="4"/>
      <c r="AB2" s="10" t="s">
        <v>0</v>
      </c>
      <c r="AC2" s="161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1:54" ht="18.75">
      <c r="R3" s="4"/>
      <c r="S3" s="4"/>
      <c r="T3" s="4"/>
      <c r="U3" s="4"/>
      <c r="V3" s="4"/>
      <c r="W3" s="4"/>
      <c r="X3" s="4"/>
      <c r="Y3" s="4"/>
      <c r="Z3" s="4"/>
      <c r="AA3" s="4"/>
      <c r="AB3" s="10" t="s">
        <v>295</v>
      </c>
      <c r="AC3" s="161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4" ht="18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</row>
    <row r="5" spans="1:54" ht="58.5" customHeight="1">
      <c r="A5" s="230" t="s">
        <v>323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161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1:54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</row>
    <row r="7" spans="1:54" ht="18.75" customHeight="1">
      <c r="A7" s="196" t="s">
        <v>297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</row>
    <row r="8" spans="1:54" ht="18.75" customHeight="1">
      <c r="A8" s="196" t="s">
        <v>49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</row>
    <row r="9" spans="1:54" ht="20.25" customHeight="1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60"/>
      <c r="X9" s="160"/>
      <c r="Y9" s="160"/>
      <c r="Z9" s="160"/>
      <c r="AA9" s="160"/>
      <c r="AB9" s="160"/>
      <c r="AC9" s="162"/>
      <c r="AD9" s="160"/>
      <c r="AE9" s="160"/>
      <c r="AF9" s="160"/>
      <c r="AG9" s="160"/>
      <c r="AH9" s="160"/>
      <c r="AI9" s="160"/>
      <c r="AJ9" s="8"/>
      <c r="AK9" s="4"/>
      <c r="AL9" s="4"/>
      <c r="AM9" s="4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</row>
    <row r="10" spans="1:54" ht="15.75" customHeight="1">
      <c r="A10" s="206" t="s">
        <v>298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163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</row>
    <row r="11" spans="1:54" ht="15.7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31"/>
      <c r="X11" s="131"/>
      <c r="Y11" s="131"/>
      <c r="Z11" s="131"/>
      <c r="AA11" s="131"/>
      <c r="AB11" s="131"/>
      <c r="AC11" s="164"/>
      <c r="AD11" s="131"/>
      <c r="AE11" s="131"/>
      <c r="AF11" s="131"/>
      <c r="AG11" s="131"/>
      <c r="AH11" s="131"/>
      <c r="AI11" s="131"/>
      <c r="AJ11" s="17"/>
      <c r="AK11" s="17"/>
      <c r="AL11" s="17"/>
      <c r="AM11" s="1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ht="18.75">
      <c r="A12" s="207" t="s">
        <v>330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</row>
    <row r="13" spans="1:54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</row>
    <row r="14" spans="1:54" ht="15.75" customHeight="1">
      <c r="A14" s="221" t="s">
        <v>43</v>
      </c>
      <c r="B14" s="222" t="s">
        <v>42</v>
      </c>
      <c r="C14" s="222" t="s">
        <v>2</v>
      </c>
      <c r="D14" s="229" t="s">
        <v>293</v>
      </c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 t="s">
        <v>293</v>
      </c>
      <c r="AD14" s="229"/>
      <c r="AE14" s="229"/>
      <c r="AF14" s="229"/>
      <c r="AG14" s="229"/>
      <c r="AH14" s="229"/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29"/>
      <c r="BA14" s="229"/>
      <c r="BB14" s="205" t="s">
        <v>16</v>
      </c>
    </row>
    <row r="15" spans="1:54">
      <c r="A15" s="221"/>
      <c r="B15" s="222"/>
      <c r="C15" s="222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29"/>
      <c r="BA15" s="229"/>
      <c r="BB15" s="205"/>
    </row>
    <row r="16" spans="1:54">
      <c r="A16" s="221"/>
      <c r="B16" s="222"/>
      <c r="C16" s="222"/>
      <c r="D16" s="221" t="s">
        <v>17</v>
      </c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 t="s">
        <v>18</v>
      </c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05"/>
    </row>
    <row r="17" spans="1:54" ht="30" customHeight="1">
      <c r="A17" s="221"/>
      <c r="B17" s="222"/>
      <c r="C17" s="222"/>
      <c r="D17" s="221" t="s">
        <v>63</v>
      </c>
      <c r="E17" s="221"/>
      <c r="F17" s="221"/>
      <c r="G17" s="221"/>
      <c r="H17" s="221"/>
      <c r="I17" s="221" t="s">
        <v>24</v>
      </c>
      <c r="J17" s="221"/>
      <c r="K17" s="221"/>
      <c r="L17" s="221"/>
      <c r="M17" s="221"/>
      <c r="N17" s="221" t="s">
        <v>25</v>
      </c>
      <c r="O17" s="221"/>
      <c r="P17" s="221"/>
      <c r="Q17" s="221"/>
      <c r="R17" s="221"/>
      <c r="S17" s="221" t="s">
        <v>26</v>
      </c>
      <c r="T17" s="221"/>
      <c r="U17" s="221"/>
      <c r="V17" s="221"/>
      <c r="W17" s="221"/>
      <c r="X17" s="221" t="s">
        <v>27</v>
      </c>
      <c r="Y17" s="221"/>
      <c r="Z17" s="221"/>
      <c r="AA17" s="221"/>
      <c r="AB17" s="221"/>
      <c r="AC17" s="221" t="s">
        <v>23</v>
      </c>
      <c r="AD17" s="221"/>
      <c r="AE17" s="221"/>
      <c r="AF17" s="221"/>
      <c r="AG17" s="221"/>
      <c r="AH17" s="221" t="s">
        <v>24</v>
      </c>
      <c r="AI17" s="221"/>
      <c r="AJ17" s="221"/>
      <c r="AK17" s="221"/>
      <c r="AL17" s="221"/>
      <c r="AM17" s="221" t="s">
        <v>25</v>
      </c>
      <c r="AN17" s="221"/>
      <c r="AO17" s="221"/>
      <c r="AP17" s="221"/>
      <c r="AQ17" s="221"/>
      <c r="AR17" s="221" t="s">
        <v>26</v>
      </c>
      <c r="AS17" s="221"/>
      <c r="AT17" s="221"/>
      <c r="AU17" s="221"/>
      <c r="AV17" s="221"/>
      <c r="AW17" s="221" t="s">
        <v>27</v>
      </c>
      <c r="AX17" s="221"/>
      <c r="AY17" s="221"/>
      <c r="AZ17" s="221"/>
      <c r="BA17" s="221"/>
      <c r="BB17" s="205"/>
    </row>
    <row r="18" spans="1:54" ht="60.75" customHeight="1">
      <c r="A18" s="221"/>
      <c r="B18" s="222"/>
      <c r="C18" s="222"/>
      <c r="D18" s="34" t="s">
        <v>3</v>
      </c>
      <c r="E18" s="34" t="s">
        <v>4</v>
      </c>
      <c r="F18" s="20" t="s">
        <v>62</v>
      </c>
      <c r="G18" s="34" t="s">
        <v>1</v>
      </c>
      <c r="H18" s="34" t="s">
        <v>21</v>
      </c>
      <c r="I18" s="34" t="s">
        <v>3</v>
      </c>
      <c r="J18" s="34" t="s">
        <v>4</v>
      </c>
      <c r="K18" s="20" t="s">
        <v>62</v>
      </c>
      <c r="L18" s="34" t="s">
        <v>1</v>
      </c>
      <c r="M18" s="6" t="s">
        <v>21</v>
      </c>
      <c r="N18" s="34" t="s">
        <v>3</v>
      </c>
      <c r="O18" s="34" t="s">
        <v>4</v>
      </c>
      <c r="P18" s="20" t="s">
        <v>62</v>
      </c>
      <c r="Q18" s="34" t="s">
        <v>1</v>
      </c>
      <c r="R18" s="34" t="s">
        <v>21</v>
      </c>
      <c r="S18" s="34" t="s">
        <v>3</v>
      </c>
      <c r="T18" s="34" t="s">
        <v>4</v>
      </c>
      <c r="U18" s="20" t="s">
        <v>62</v>
      </c>
      <c r="V18" s="34" t="s">
        <v>1</v>
      </c>
      <c r="W18" s="34" t="s">
        <v>21</v>
      </c>
      <c r="X18" s="34" t="s">
        <v>3</v>
      </c>
      <c r="Y18" s="34" t="s">
        <v>4</v>
      </c>
      <c r="Z18" s="20" t="s">
        <v>62</v>
      </c>
      <c r="AA18" s="34" t="s">
        <v>1</v>
      </c>
      <c r="AB18" s="34" t="s">
        <v>21</v>
      </c>
      <c r="AC18" s="34" t="s">
        <v>3</v>
      </c>
      <c r="AD18" s="34" t="s">
        <v>4</v>
      </c>
      <c r="AE18" s="20" t="s">
        <v>62</v>
      </c>
      <c r="AF18" s="34" t="s">
        <v>1</v>
      </c>
      <c r="AG18" s="34" t="s">
        <v>21</v>
      </c>
      <c r="AH18" s="34" t="s">
        <v>3</v>
      </c>
      <c r="AI18" s="34" t="s">
        <v>4</v>
      </c>
      <c r="AJ18" s="20" t="s">
        <v>62</v>
      </c>
      <c r="AK18" s="34" t="s">
        <v>1</v>
      </c>
      <c r="AL18" s="34" t="s">
        <v>21</v>
      </c>
      <c r="AM18" s="34" t="s">
        <v>3</v>
      </c>
      <c r="AN18" s="34" t="s">
        <v>4</v>
      </c>
      <c r="AO18" s="20" t="s">
        <v>62</v>
      </c>
      <c r="AP18" s="34" t="s">
        <v>1</v>
      </c>
      <c r="AQ18" s="34" t="s">
        <v>21</v>
      </c>
      <c r="AR18" s="34" t="s">
        <v>3</v>
      </c>
      <c r="AS18" s="34" t="s">
        <v>4</v>
      </c>
      <c r="AT18" s="20" t="s">
        <v>62</v>
      </c>
      <c r="AU18" s="34" t="s">
        <v>1</v>
      </c>
      <c r="AV18" s="34" t="s">
        <v>21</v>
      </c>
      <c r="AW18" s="34" t="s">
        <v>3</v>
      </c>
      <c r="AX18" s="34" t="s">
        <v>4</v>
      </c>
      <c r="AY18" s="20" t="s">
        <v>62</v>
      </c>
      <c r="AZ18" s="34" t="s">
        <v>1</v>
      </c>
      <c r="BA18" s="34" t="s">
        <v>21</v>
      </c>
      <c r="BB18" s="205"/>
    </row>
    <row r="19" spans="1:54">
      <c r="A19" s="11">
        <v>1</v>
      </c>
      <c r="B19" s="11">
        <v>2</v>
      </c>
      <c r="C19" s="11">
        <v>3</v>
      </c>
      <c r="D19" s="11">
        <f>C19+1</f>
        <v>4</v>
      </c>
      <c r="E19" s="36">
        <f t="shared" ref="E19:BA19" si="0">D19+1</f>
        <v>5</v>
      </c>
      <c r="F19" s="36">
        <f t="shared" si="0"/>
        <v>6</v>
      </c>
      <c r="G19" s="36">
        <f t="shared" si="0"/>
        <v>7</v>
      </c>
      <c r="H19" s="36">
        <f t="shared" si="0"/>
        <v>8</v>
      </c>
      <c r="I19" s="36">
        <f t="shared" si="0"/>
        <v>9</v>
      </c>
      <c r="J19" s="36">
        <f t="shared" si="0"/>
        <v>10</v>
      </c>
      <c r="K19" s="36">
        <f t="shared" si="0"/>
        <v>11</v>
      </c>
      <c r="L19" s="36">
        <f t="shared" si="0"/>
        <v>12</v>
      </c>
      <c r="M19" s="36">
        <f t="shared" si="0"/>
        <v>13</v>
      </c>
      <c r="N19" s="36">
        <f t="shared" si="0"/>
        <v>14</v>
      </c>
      <c r="O19" s="36">
        <f t="shared" si="0"/>
        <v>15</v>
      </c>
      <c r="P19" s="36">
        <f t="shared" si="0"/>
        <v>16</v>
      </c>
      <c r="Q19" s="36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  <c r="W19" s="36">
        <f t="shared" si="0"/>
        <v>23</v>
      </c>
      <c r="X19" s="36">
        <f t="shared" si="0"/>
        <v>24</v>
      </c>
      <c r="Y19" s="36">
        <f t="shared" si="0"/>
        <v>25</v>
      </c>
      <c r="Z19" s="36">
        <f t="shared" si="0"/>
        <v>26</v>
      </c>
      <c r="AA19" s="36">
        <f t="shared" si="0"/>
        <v>27</v>
      </c>
      <c r="AB19" s="36">
        <f t="shared" si="0"/>
        <v>28</v>
      </c>
      <c r="AC19" s="36">
        <f t="shared" si="0"/>
        <v>29</v>
      </c>
      <c r="AD19" s="36">
        <f t="shared" si="0"/>
        <v>30</v>
      </c>
      <c r="AE19" s="36">
        <f t="shared" si="0"/>
        <v>31</v>
      </c>
      <c r="AF19" s="36">
        <f t="shared" si="0"/>
        <v>32</v>
      </c>
      <c r="AG19" s="36">
        <f t="shared" si="0"/>
        <v>33</v>
      </c>
      <c r="AH19" s="36">
        <f t="shared" si="0"/>
        <v>34</v>
      </c>
      <c r="AI19" s="36">
        <f t="shared" si="0"/>
        <v>35</v>
      </c>
      <c r="AJ19" s="36">
        <f t="shared" si="0"/>
        <v>36</v>
      </c>
      <c r="AK19" s="36">
        <f t="shared" si="0"/>
        <v>37</v>
      </c>
      <c r="AL19" s="36">
        <f t="shared" si="0"/>
        <v>38</v>
      </c>
      <c r="AM19" s="36">
        <f t="shared" si="0"/>
        <v>39</v>
      </c>
      <c r="AN19" s="36">
        <f t="shared" si="0"/>
        <v>40</v>
      </c>
      <c r="AO19" s="36">
        <f t="shared" si="0"/>
        <v>41</v>
      </c>
      <c r="AP19" s="36">
        <f t="shared" si="0"/>
        <v>42</v>
      </c>
      <c r="AQ19" s="36">
        <f t="shared" si="0"/>
        <v>43</v>
      </c>
      <c r="AR19" s="36">
        <f t="shared" si="0"/>
        <v>44</v>
      </c>
      <c r="AS19" s="36">
        <f t="shared" si="0"/>
        <v>45</v>
      </c>
      <c r="AT19" s="36">
        <f t="shared" si="0"/>
        <v>46</v>
      </c>
      <c r="AU19" s="36">
        <f t="shared" si="0"/>
        <v>47</v>
      </c>
      <c r="AV19" s="36">
        <f t="shared" si="0"/>
        <v>48</v>
      </c>
      <c r="AW19" s="36">
        <f t="shared" si="0"/>
        <v>49</v>
      </c>
      <c r="AX19" s="36">
        <f t="shared" si="0"/>
        <v>50</v>
      </c>
      <c r="AY19" s="36">
        <f t="shared" si="0"/>
        <v>51</v>
      </c>
      <c r="AZ19" s="36">
        <f t="shared" si="0"/>
        <v>52</v>
      </c>
      <c r="BA19" s="36">
        <f t="shared" si="0"/>
        <v>53</v>
      </c>
      <c r="BB19" s="25">
        <v>54</v>
      </c>
    </row>
    <row r="20" spans="1:54" s="1" customFormat="1">
      <c r="A20" s="42" t="s">
        <v>69</v>
      </c>
      <c r="B20" s="43" t="s">
        <v>70</v>
      </c>
      <c r="C20" s="44" t="s">
        <v>71</v>
      </c>
      <c r="D20" s="68">
        <f t="shared" ref="D20:H20" si="1">D22</f>
        <v>1.4</v>
      </c>
      <c r="E20" s="68">
        <f t="shared" si="1"/>
        <v>0</v>
      </c>
      <c r="F20" s="68">
        <f t="shared" si="1"/>
        <v>72.995000000000005</v>
      </c>
      <c r="G20" s="68">
        <f t="shared" si="1"/>
        <v>0</v>
      </c>
      <c r="H20" s="68">
        <f t="shared" si="1"/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f t="shared" ref="X20:AB20" si="2">X22</f>
        <v>1.4</v>
      </c>
      <c r="Y20" s="68">
        <f t="shared" si="2"/>
        <v>0</v>
      </c>
      <c r="Z20" s="68">
        <f t="shared" si="2"/>
        <v>72.995000000000005</v>
      </c>
      <c r="AA20" s="68">
        <f t="shared" si="2"/>
        <v>0</v>
      </c>
      <c r="AB20" s="68">
        <f t="shared" si="2"/>
        <v>0</v>
      </c>
      <c r="AC20" s="68">
        <v>0</v>
      </c>
      <c r="AD20" s="68">
        <v>0</v>
      </c>
      <c r="AE20" s="68">
        <v>0</v>
      </c>
      <c r="AF20" s="68">
        <v>0</v>
      </c>
      <c r="AG20" s="68">
        <v>0</v>
      </c>
      <c r="AH20" s="68">
        <v>0</v>
      </c>
      <c r="AI20" s="68">
        <v>0</v>
      </c>
      <c r="AJ20" s="68">
        <v>0</v>
      </c>
      <c r="AK20" s="68">
        <v>0</v>
      </c>
      <c r="AL20" s="68">
        <v>0</v>
      </c>
      <c r="AM20" s="68">
        <v>0</v>
      </c>
      <c r="AN20" s="68">
        <v>0</v>
      </c>
      <c r="AO20" s="68">
        <v>0</v>
      </c>
      <c r="AP20" s="68">
        <v>0</v>
      </c>
      <c r="AQ20" s="68">
        <v>0</v>
      </c>
      <c r="AR20" s="68">
        <v>0</v>
      </c>
      <c r="AS20" s="68">
        <v>0</v>
      </c>
      <c r="AT20" s="68">
        <v>0</v>
      </c>
      <c r="AU20" s="68">
        <v>0</v>
      </c>
      <c r="AV20" s="68">
        <v>0</v>
      </c>
      <c r="AW20" s="68">
        <v>0</v>
      </c>
      <c r="AX20" s="68">
        <v>0</v>
      </c>
      <c r="AY20" s="68">
        <v>0</v>
      </c>
      <c r="AZ20" s="68">
        <v>0</v>
      </c>
      <c r="BA20" s="68">
        <v>0</v>
      </c>
      <c r="BB20" s="75" t="s">
        <v>226</v>
      </c>
    </row>
    <row r="21" spans="1:54">
      <c r="A21" s="42"/>
      <c r="B21" s="45" t="s">
        <v>72</v>
      </c>
      <c r="C21" s="44"/>
      <c r="D21" s="60"/>
      <c r="E21" s="60"/>
      <c r="F21" s="60"/>
      <c r="G21" s="60"/>
      <c r="H21" s="6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0"/>
      <c r="Y21" s="60"/>
      <c r="Z21" s="60"/>
      <c r="AA21" s="60"/>
      <c r="AB21" s="60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76"/>
    </row>
    <row r="22" spans="1:54" ht="37.5" customHeight="1">
      <c r="A22" s="46" t="s">
        <v>73</v>
      </c>
      <c r="B22" s="47" t="s">
        <v>74</v>
      </c>
      <c r="C22" s="48" t="s">
        <v>71</v>
      </c>
      <c r="D22" s="82">
        <f t="shared" ref="D22:H22" si="3">D25+D24+D61+D62+D63+D64</f>
        <v>1.4</v>
      </c>
      <c r="E22" s="82">
        <f t="shared" si="3"/>
        <v>0</v>
      </c>
      <c r="F22" s="82">
        <f t="shared" si="3"/>
        <v>72.995000000000005</v>
      </c>
      <c r="G22" s="82">
        <f t="shared" si="3"/>
        <v>0</v>
      </c>
      <c r="H22" s="82">
        <f t="shared" si="3"/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82">
        <v>0</v>
      </c>
      <c r="S22" s="82">
        <v>0</v>
      </c>
      <c r="T22" s="82">
        <v>0</v>
      </c>
      <c r="U22" s="82">
        <v>0</v>
      </c>
      <c r="V22" s="82">
        <v>0</v>
      </c>
      <c r="W22" s="82">
        <v>0</v>
      </c>
      <c r="X22" s="82">
        <f t="shared" ref="X22:AB22" si="4">X25+X24+X61+X62+X63+X64</f>
        <v>1.4</v>
      </c>
      <c r="Y22" s="82">
        <f t="shared" si="4"/>
        <v>0</v>
      </c>
      <c r="Z22" s="82">
        <f t="shared" si="4"/>
        <v>72.995000000000005</v>
      </c>
      <c r="AA22" s="82">
        <f t="shared" si="4"/>
        <v>0</v>
      </c>
      <c r="AB22" s="82">
        <f t="shared" si="4"/>
        <v>0</v>
      </c>
      <c r="AC22" s="82">
        <v>0</v>
      </c>
      <c r="AD22" s="82">
        <v>0</v>
      </c>
      <c r="AE22" s="82">
        <v>0</v>
      </c>
      <c r="AF22" s="82">
        <v>0</v>
      </c>
      <c r="AG22" s="82">
        <v>0</v>
      </c>
      <c r="AH22" s="82">
        <v>0</v>
      </c>
      <c r="AI22" s="82">
        <v>0</v>
      </c>
      <c r="AJ22" s="82">
        <v>0</v>
      </c>
      <c r="AK22" s="82">
        <v>0</v>
      </c>
      <c r="AL22" s="82">
        <v>0</v>
      </c>
      <c r="AM22" s="82">
        <v>0</v>
      </c>
      <c r="AN22" s="82">
        <v>0</v>
      </c>
      <c r="AO22" s="82">
        <v>0</v>
      </c>
      <c r="AP22" s="82">
        <v>0</v>
      </c>
      <c r="AQ22" s="82">
        <v>0</v>
      </c>
      <c r="AR22" s="82">
        <v>0</v>
      </c>
      <c r="AS22" s="82">
        <v>0</v>
      </c>
      <c r="AT22" s="82">
        <v>0</v>
      </c>
      <c r="AU22" s="82">
        <v>0</v>
      </c>
      <c r="AV22" s="82">
        <v>0</v>
      </c>
      <c r="AW22" s="82">
        <v>0</v>
      </c>
      <c r="AX22" s="82">
        <v>0</v>
      </c>
      <c r="AY22" s="82">
        <v>0</v>
      </c>
      <c r="AZ22" s="82">
        <v>0</v>
      </c>
      <c r="BA22" s="82">
        <v>0</v>
      </c>
      <c r="BB22" s="75" t="s">
        <v>226</v>
      </c>
    </row>
    <row r="23" spans="1:54">
      <c r="A23" s="46"/>
      <c r="B23" s="47" t="s">
        <v>72</v>
      </c>
      <c r="C23" s="48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75"/>
    </row>
    <row r="24" spans="1:54">
      <c r="A24" s="46" t="s">
        <v>75</v>
      </c>
      <c r="B24" s="47" t="s">
        <v>76</v>
      </c>
      <c r="C24" s="48" t="s">
        <v>71</v>
      </c>
      <c r="D24" s="82">
        <v>0</v>
      </c>
      <c r="E24" s="82">
        <v>0</v>
      </c>
      <c r="F24" s="82">
        <v>0</v>
      </c>
      <c r="G24" s="82">
        <v>0</v>
      </c>
      <c r="H24" s="82">
        <v>0</v>
      </c>
      <c r="I24" s="82">
        <v>0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v>0</v>
      </c>
      <c r="P24" s="82">
        <v>0</v>
      </c>
      <c r="Q24" s="82">
        <v>0</v>
      </c>
      <c r="R24" s="82">
        <v>0</v>
      </c>
      <c r="S24" s="82">
        <v>0</v>
      </c>
      <c r="T24" s="82">
        <v>0</v>
      </c>
      <c r="U24" s="82">
        <v>0</v>
      </c>
      <c r="V24" s="82">
        <v>0</v>
      </c>
      <c r="W24" s="82">
        <v>0</v>
      </c>
      <c r="X24" s="82">
        <v>0</v>
      </c>
      <c r="Y24" s="82">
        <v>0</v>
      </c>
      <c r="Z24" s="82">
        <v>0</v>
      </c>
      <c r="AA24" s="82">
        <v>0</v>
      </c>
      <c r="AB24" s="82">
        <v>0</v>
      </c>
      <c r="AC24" s="82">
        <v>0</v>
      </c>
      <c r="AD24" s="82">
        <v>0</v>
      </c>
      <c r="AE24" s="82">
        <v>0</v>
      </c>
      <c r="AF24" s="82">
        <v>0</v>
      </c>
      <c r="AG24" s="82">
        <v>0</v>
      </c>
      <c r="AH24" s="82">
        <v>0</v>
      </c>
      <c r="AI24" s="82">
        <v>0</v>
      </c>
      <c r="AJ24" s="82">
        <v>0</v>
      </c>
      <c r="AK24" s="82">
        <v>0</v>
      </c>
      <c r="AL24" s="82">
        <v>0</v>
      </c>
      <c r="AM24" s="82">
        <v>0</v>
      </c>
      <c r="AN24" s="82">
        <v>0</v>
      </c>
      <c r="AO24" s="82">
        <v>0</v>
      </c>
      <c r="AP24" s="82">
        <v>0</v>
      </c>
      <c r="AQ24" s="82">
        <v>0</v>
      </c>
      <c r="AR24" s="82">
        <v>0</v>
      </c>
      <c r="AS24" s="82">
        <v>0</v>
      </c>
      <c r="AT24" s="82">
        <v>0</v>
      </c>
      <c r="AU24" s="82">
        <v>0</v>
      </c>
      <c r="AV24" s="82">
        <v>0</v>
      </c>
      <c r="AW24" s="82">
        <v>0</v>
      </c>
      <c r="AX24" s="82">
        <v>0</v>
      </c>
      <c r="AY24" s="82">
        <v>0</v>
      </c>
      <c r="AZ24" s="82">
        <v>0</v>
      </c>
      <c r="BA24" s="82">
        <v>0</v>
      </c>
      <c r="BB24" s="75" t="s">
        <v>226</v>
      </c>
    </row>
    <row r="25" spans="1:54">
      <c r="A25" s="46" t="s">
        <v>77</v>
      </c>
      <c r="B25" s="47" t="s">
        <v>78</v>
      </c>
      <c r="C25" s="48" t="s">
        <v>71</v>
      </c>
      <c r="D25" s="82">
        <f t="shared" ref="D25:H25" si="5">D27+D33</f>
        <v>1.4</v>
      </c>
      <c r="E25" s="82">
        <f t="shared" si="5"/>
        <v>0</v>
      </c>
      <c r="F25" s="82">
        <f t="shared" si="5"/>
        <v>72.995000000000005</v>
      </c>
      <c r="G25" s="82">
        <f t="shared" si="5"/>
        <v>0</v>
      </c>
      <c r="H25" s="82">
        <f t="shared" si="5"/>
        <v>0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82">
        <v>0</v>
      </c>
      <c r="R25" s="82">
        <v>0</v>
      </c>
      <c r="S25" s="82">
        <v>0</v>
      </c>
      <c r="T25" s="82">
        <v>0</v>
      </c>
      <c r="U25" s="82">
        <v>0</v>
      </c>
      <c r="V25" s="82">
        <v>0</v>
      </c>
      <c r="W25" s="82">
        <v>0</v>
      </c>
      <c r="X25" s="82">
        <f t="shared" ref="X25:AB25" si="6">X27+X33</f>
        <v>1.4</v>
      </c>
      <c r="Y25" s="82">
        <f t="shared" si="6"/>
        <v>0</v>
      </c>
      <c r="Z25" s="82">
        <f t="shared" si="6"/>
        <v>72.995000000000005</v>
      </c>
      <c r="AA25" s="82">
        <f t="shared" si="6"/>
        <v>0</v>
      </c>
      <c r="AB25" s="82">
        <f t="shared" si="6"/>
        <v>0</v>
      </c>
      <c r="AC25" s="82">
        <v>0</v>
      </c>
      <c r="AD25" s="82">
        <v>0</v>
      </c>
      <c r="AE25" s="82">
        <v>0</v>
      </c>
      <c r="AF25" s="82">
        <v>0</v>
      </c>
      <c r="AG25" s="82">
        <v>0</v>
      </c>
      <c r="AH25" s="82">
        <v>0</v>
      </c>
      <c r="AI25" s="82">
        <v>0</v>
      </c>
      <c r="AJ25" s="82">
        <v>0</v>
      </c>
      <c r="AK25" s="82">
        <v>0</v>
      </c>
      <c r="AL25" s="82">
        <v>0</v>
      </c>
      <c r="AM25" s="82">
        <v>0</v>
      </c>
      <c r="AN25" s="82">
        <v>0</v>
      </c>
      <c r="AO25" s="82">
        <v>0</v>
      </c>
      <c r="AP25" s="82">
        <v>0</v>
      </c>
      <c r="AQ25" s="82">
        <v>0</v>
      </c>
      <c r="AR25" s="82">
        <v>0</v>
      </c>
      <c r="AS25" s="82">
        <v>0</v>
      </c>
      <c r="AT25" s="82">
        <v>0</v>
      </c>
      <c r="AU25" s="82">
        <v>0</v>
      </c>
      <c r="AV25" s="82">
        <v>0</v>
      </c>
      <c r="AW25" s="82">
        <v>0</v>
      </c>
      <c r="AX25" s="82">
        <v>0</v>
      </c>
      <c r="AY25" s="82">
        <v>0</v>
      </c>
      <c r="AZ25" s="82">
        <v>0</v>
      </c>
      <c r="BA25" s="82">
        <v>0</v>
      </c>
      <c r="BB25" s="75" t="s">
        <v>226</v>
      </c>
    </row>
    <row r="26" spans="1:54">
      <c r="A26" s="46"/>
      <c r="B26" s="47" t="s">
        <v>72</v>
      </c>
      <c r="C26" s="48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75"/>
    </row>
    <row r="27" spans="1:54" ht="47.25">
      <c r="A27" s="49" t="s">
        <v>79</v>
      </c>
      <c r="B27" s="47" t="s">
        <v>80</v>
      </c>
      <c r="C27" s="48" t="s">
        <v>71</v>
      </c>
      <c r="D27" s="82">
        <f t="shared" ref="D27:H27" si="7">D29</f>
        <v>1.4</v>
      </c>
      <c r="E27" s="82">
        <f t="shared" si="7"/>
        <v>0</v>
      </c>
      <c r="F27" s="82">
        <f t="shared" si="7"/>
        <v>0</v>
      </c>
      <c r="G27" s="82">
        <f t="shared" si="7"/>
        <v>0</v>
      </c>
      <c r="H27" s="82">
        <f t="shared" si="7"/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f t="shared" ref="X27:AB27" si="8">X29</f>
        <v>1.4</v>
      </c>
      <c r="Y27" s="82">
        <f t="shared" si="8"/>
        <v>0</v>
      </c>
      <c r="Z27" s="82">
        <f t="shared" si="8"/>
        <v>0</v>
      </c>
      <c r="AA27" s="82">
        <f t="shared" si="8"/>
        <v>0</v>
      </c>
      <c r="AB27" s="82">
        <f t="shared" si="8"/>
        <v>0</v>
      </c>
      <c r="AC27" s="82">
        <v>0</v>
      </c>
      <c r="AD27" s="82">
        <v>0</v>
      </c>
      <c r="AE27" s="82">
        <v>0</v>
      </c>
      <c r="AF27" s="82">
        <v>0</v>
      </c>
      <c r="AG27" s="82">
        <v>0</v>
      </c>
      <c r="AH27" s="82">
        <v>0</v>
      </c>
      <c r="AI27" s="82">
        <v>0</v>
      </c>
      <c r="AJ27" s="82">
        <v>0</v>
      </c>
      <c r="AK27" s="82">
        <v>0</v>
      </c>
      <c r="AL27" s="82">
        <v>0</v>
      </c>
      <c r="AM27" s="82">
        <v>0</v>
      </c>
      <c r="AN27" s="82">
        <v>0</v>
      </c>
      <c r="AO27" s="82">
        <v>0</v>
      </c>
      <c r="AP27" s="82">
        <v>0</v>
      </c>
      <c r="AQ27" s="82">
        <v>0</v>
      </c>
      <c r="AR27" s="82">
        <v>0</v>
      </c>
      <c r="AS27" s="82">
        <v>0</v>
      </c>
      <c r="AT27" s="82">
        <v>0</v>
      </c>
      <c r="AU27" s="82">
        <v>0</v>
      </c>
      <c r="AV27" s="82">
        <v>0</v>
      </c>
      <c r="AW27" s="82">
        <v>0</v>
      </c>
      <c r="AX27" s="82">
        <v>0</v>
      </c>
      <c r="AY27" s="82">
        <v>0</v>
      </c>
      <c r="AZ27" s="82">
        <v>0</v>
      </c>
      <c r="BA27" s="82">
        <v>0</v>
      </c>
      <c r="BB27" s="75" t="s">
        <v>226</v>
      </c>
    </row>
    <row r="28" spans="1:54">
      <c r="A28" s="49"/>
      <c r="B28" s="47" t="s">
        <v>72</v>
      </c>
      <c r="C28" s="48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75"/>
    </row>
    <row r="29" spans="1:54" ht="31.5">
      <c r="A29" s="49" t="s">
        <v>81</v>
      </c>
      <c r="B29" s="47" t="s">
        <v>82</v>
      </c>
      <c r="C29" s="48" t="s">
        <v>71</v>
      </c>
      <c r="D29" s="82">
        <f t="shared" ref="D29:G29" si="9">D31+D32</f>
        <v>1.4</v>
      </c>
      <c r="E29" s="82">
        <f t="shared" si="9"/>
        <v>0</v>
      </c>
      <c r="F29" s="82">
        <f t="shared" si="9"/>
        <v>0</v>
      </c>
      <c r="G29" s="82">
        <f t="shared" si="9"/>
        <v>0</v>
      </c>
      <c r="H29" s="82">
        <f>H32+H31</f>
        <v>0</v>
      </c>
      <c r="I29" s="82">
        <v>0</v>
      </c>
      <c r="J29" s="82">
        <v>0</v>
      </c>
      <c r="K29" s="82">
        <v>0</v>
      </c>
      <c r="L29" s="82">
        <v>0</v>
      </c>
      <c r="M29" s="82">
        <v>0</v>
      </c>
      <c r="N29" s="82">
        <v>0</v>
      </c>
      <c r="O29" s="82">
        <v>0</v>
      </c>
      <c r="P29" s="82">
        <v>0</v>
      </c>
      <c r="Q29" s="82">
        <v>0</v>
      </c>
      <c r="R29" s="82">
        <v>0</v>
      </c>
      <c r="S29" s="82">
        <v>0</v>
      </c>
      <c r="T29" s="82">
        <v>0</v>
      </c>
      <c r="U29" s="82">
        <v>0</v>
      </c>
      <c r="V29" s="82">
        <v>0</v>
      </c>
      <c r="W29" s="82">
        <v>0</v>
      </c>
      <c r="X29" s="82">
        <f t="shared" ref="X29:AA29" si="10">X31+X32</f>
        <v>1.4</v>
      </c>
      <c r="Y29" s="82">
        <f t="shared" si="10"/>
        <v>0</v>
      </c>
      <c r="Z29" s="82">
        <f t="shared" si="10"/>
        <v>0</v>
      </c>
      <c r="AA29" s="82">
        <f t="shared" si="10"/>
        <v>0</v>
      </c>
      <c r="AB29" s="82">
        <f>AB32+AB31</f>
        <v>0</v>
      </c>
      <c r="AC29" s="82">
        <v>0</v>
      </c>
      <c r="AD29" s="82">
        <v>0</v>
      </c>
      <c r="AE29" s="82">
        <v>0</v>
      </c>
      <c r="AF29" s="82">
        <v>0</v>
      </c>
      <c r="AG29" s="82">
        <v>0</v>
      </c>
      <c r="AH29" s="82">
        <v>0</v>
      </c>
      <c r="AI29" s="82">
        <v>0</v>
      </c>
      <c r="AJ29" s="82">
        <v>0</v>
      </c>
      <c r="AK29" s="82">
        <v>0</v>
      </c>
      <c r="AL29" s="82">
        <v>0</v>
      </c>
      <c r="AM29" s="82">
        <v>0</v>
      </c>
      <c r="AN29" s="82">
        <v>0</v>
      </c>
      <c r="AO29" s="82">
        <v>0</v>
      </c>
      <c r="AP29" s="82">
        <v>0</v>
      </c>
      <c r="AQ29" s="82">
        <v>0</v>
      </c>
      <c r="AR29" s="82">
        <v>0</v>
      </c>
      <c r="AS29" s="82">
        <v>0</v>
      </c>
      <c r="AT29" s="82">
        <v>0</v>
      </c>
      <c r="AU29" s="82">
        <v>0</v>
      </c>
      <c r="AV29" s="82">
        <v>0</v>
      </c>
      <c r="AW29" s="82">
        <v>0</v>
      </c>
      <c r="AX29" s="82">
        <v>0</v>
      </c>
      <c r="AY29" s="82">
        <v>0</v>
      </c>
      <c r="AZ29" s="82">
        <v>0</v>
      </c>
      <c r="BA29" s="82">
        <v>0</v>
      </c>
      <c r="BB29" s="75" t="s">
        <v>226</v>
      </c>
    </row>
    <row r="30" spans="1:54">
      <c r="A30" s="49"/>
      <c r="B30" s="47" t="s">
        <v>72</v>
      </c>
      <c r="C30" s="4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75"/>
    </row>
    <row r="31" spans="1:54" ht="31.5">
      <c r="A31" s="50" t="s">
        <v>83</v>
      </c>
      <c r="B31" s="51" t="s">
        <v>84</v>
      </c>
      <c r="C31" s="48" t="s">
        <v>85</v>
      </c>
      <c r="D31" s="81">
        <v>1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1">
        <v>1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2">
        <v>0</v>
      </c>
      <c r="AF31" s="82">
        <v>0</v>
      </c>
      <c r="AG31" s="82">
        <v>0</v>
      </c>
      <c r="AH31" s="82">
        <v>0</v>
      </c>
      <c r="AI31" s="82">
        <v>0</v>
      </c>
      <c r="AJ31" s="82">
        <v>0</v>
      </c>
      <c r="AK31" s="82">
        <v>0</v>
      </c>
      <c r="AL31" s="82">
        <v>0</v>
      </c>
      <c r="AM31" s="82">
        <v>0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82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  <c r="AZ31" s="82">
        <v>0</v>
      </c>
      <c r="BA31" s="82">
        <v>0</v>
      </c>
      <c r="BB31" s="75" t="s">
        <v>226</v>
      </c>
    </row>
    <row r="32" spans="1:54" ht="31.5">
      <c r="A32" s="50" t="s">
        <v>86</v>
      </c>
      <c r="B32" s="51" t="s">
        <v>87</v>
      </c>
      <c r="C32" s="48" t="s">
        <v>88</v>
      </c>
      <c r="D32" s="81">
        <v>0.4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82">
        <v>0</v>
      </c>
      <c r="R32" s="82">
        <v>0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1">
        <v>0.4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  <c r="AD32" s="82">
        <v>0</v>
      </c>
      <c r="AE32" s="82">
        <v>0</v>
      </c>
      <c r="AF32" s="82">
        <v>0</v>
      </c>
      <c r="AG32" s="82">
        <v>0</v>
      </c>
      <c r="AH32" s="82">
        <v>0</v>
      </c>
      <c r="AI32" s="82">
        <v>0</v>
      </c>
      <c r="AJ32" s="82">
        <v>0</v>
      </c>
      <c r="AK32" s="82">
        <v>0</v>
      </c>
      <c r="AL32" s="82">
        <v>0</v>
      </c>
      <c r="AM32" s="82">
        <v>0</v>
      </c>
      <c r="AN32" s="82">
        <v>0</v>
      </c>
      <c r="AO32" s="82">
        <v>0</v>
      </c>
      <c r="AP32" s="82">
        <v>0</v>
      </c>
      <c r="AQ32" s="82">
        <v>0</v>
      </c>
      <c r="AR32" s="82">
        <v>0</v>
      </c>
      <c r="AS32" s="82">
        <v>0</v>
      </c>
      <c r="AT32" s="82">
        <v>0</v>
      </c>
      <c r="AU32" s="82">
        <v>0</v>
      </c>
      <c r="AV32" s="82">
        <v>0</v>
      </c>
      <c r="AW32" s="82">
        <v>0</v>
      </c>
      <c r="AX32" s="82">
        <v>0</v>
      </c>
      <c r="AY32" s="82">
        <v>0</v>
      </c>
      <c r="AZ32" s="82">
        <v>0</v>
      </c>
      <c r="BA32" s="82">
        <v>0</v>
      </c>
      <c r="BB32" s="75" t="s">
        <v>226</v>
      </c>
    </row>
    <row r="33" spans="1:54" ht="31.5">
      <c r="A33" s="49" t="s">
        <v>89</v>
      </c>
      <c r="B33" s="47" t="s">
        <v>90</v>
      </c>
      <c r="C33" s="48" t="s">
        <v>71</v>
      </c>
      <c r="D33" s="82">
        <f t="shared" ref="D33:H33" si="11">D35</f>
        <v>0</v>
      </c>
      <c r="E33" s="82">
        <f t="shared" si="11"/>
        <v>0</v>
      </c>
      <c r="F33" s="82">
        <f t="shared" si="11"/>
        <v>72.995000000000005</v>
      </c>
      <c r="G33" s="82">
        <f t="shared" si="11"/>
        <v>0</v>
      </c>
      <c r="H33" s="82">
        <f t="shared" si="11"/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82">
        <v>0</v>
      </c>
      <c r="T33" s="82">
        <v>0</v>
      </c>
      <c r="U33" s="82">
        <v>0</v>
      </c>
      <c r="V33" s="82">
        <v>0</v>
      </c>
      <c r="W33" s="82">
        <v>0</v>
      </c>
      <c r="X33" s="82">
        <f t="shared" ref="X33:AB33" si="12">X35</f>
        <v>0</v>
      </c>
      <c r="Y33" s="82">
        <f t="shared" si="12"/>
        <v>0</v>
      </c>
      <c r="Z33" s="82">
        <f t="shared" si="12"/>
        <v>72.995000000000005</v>
      </c>
      <c r="AA33" s="82">
        <f t="shared" si="12"/>
        <v>0</v>
      </c>
      <c r="AB33" s="82">
        <f t="shared" si="12"/>
        <v>0</v>
      </c>
      <c r="AC33" s="82">
        <v>0</v>
      </c>
      <c r="AD33" s="82">
        <v>0</v>
      </c>
      <c r="AE33" s="82">
        <v>0</v>
      </c>
      <c r="AF33" s="82">
        <v>0</v>
      </c>
      <c r="AG33" s="82">
        <v>0</v>
      </c>
      <c r="AH33" s="82">
        <v>0</v>
      </c>
      <c r="AI33" s="82">
        <v>0</v>
      </c>
      <c r="AJ33" s="82">
        <v>0</v>
      </c>
      <c r="AK33" s="82">
        <v>0</v>
      </c>
      <c r="AL33" s="82">
        <v>0</v>
      </c>
      <c r="AM33" s="82">
        <v>0</v>
      </c>
      <c r="AN33" s="82">
        <v>0</v>
      </c>
      <c r="AO33" s="82">
        <v>0</v>
      </c>
      <c r="AP33" s="82">
        <v>0</v>
      </c>
      <c r="AQ33" s="82">
        <v>0</v>
      </c>
      <c r="AR33" s="82">
        <v>0</v>
      </c>
      <c r="AS33" s="82">
        <v>0</v>
      </c>
      <c r="AT33" s="82">
        <v>0</v>
      </c>
      <c r="AU33" s="82">
        <v>0</v>
      </c>
      <c r="AV33" s="82">
        <v>0</v>
      </c>
      <c r="AW33" s="82">
        <v>0</v>
      </c>
      <c r="AX33" s="82">
        <v>0</v>
      </c>
      <c r="AY33" s="82">
        <v>0</v>
      </c>
      <c r="AZ33" s="82">
        <v>0</v>
      </c>
      <c r="BA33" s="82">
        <v>0</v>
      </c>
      <c r="BB33" s="74" t="s">
        <v>226</v>
      </c>
    </row>
    <row r="34" spans="1:54">
      <c r="A34" s="49"/>
      <c r="B34" s="47" t="s">
        <v>72</v>
      </c>
      <c r="C34" s="48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74"/>
    </row>
    <row r="35" spans="1:54" ht="31.5">
      <c r="A35" s="49" t="s">
        <v>91</v>
      </c>
      <c r="B35" s="47" t="s">
        <v>92</v>
      </c>
      <c r="C35" s="48" t="s">
        <v>71</v>
      </c>
      <c r="D35" s="82">
        <f t="shared" ref="D35:G35" si="13">SUM(D37:D60)</f>
        <v>0</v>
      </c>
      <c r="E35" s="82">
        <f t="shared" si="13"/>
        <v>0</v>
      </c>
      <c r="F35" s="82">
        <f t="shared" si="13"/>
        <v>72.995000000000005</v>
      </c>
      <c r="G35" s="82">
        <f t="shared" si="13"/>
        <v>0</v>
      </c>
      <c r="H35" s="82">
        <f>SUM(H37:H60)</f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f t="shared" ref="X35:AA35" si="14">SUM(X37:X60)</f>
        <v>0</v>
      </c>
      <c r="Y35" s="82">
        <f t="shared" si="14"/>
        <v>0</v>
      </c>
      <c r="Z35" s="82">
        <f t="shared" si="14"/>
        <v>72.995000000000005</v>
      </c>
      <c r="AA35" s="82">
        <f t="shared" si="14"/>
        <v>0</v>
      </c>
      <c r="AB35" s="82">
        <f>SUM(AB37:AB60)</f>
        <v>0</v>
      </c>
      <c r="AC35" s="82">
        <v>0</v>
      </c>
      <c r="AD35" s="82">
        <v>0</v>
      </c>
      <c r="AE35" s="82">
        <v>0</v>
      </c>
      <c r="AF35" s="82">
        <v>0</v>
      </c>
      <c r="AG35" s="82">
        <v>0</v>
      </c>
      <c r="AH35" s="82">
        <v>0</v>
      </c>
      <c r="AI35" s="82">
        <v>0</v>
      </c>
      <c r="AJ35" s="82">
        <v>0</v>
      </c>
      <c r="AK35" s="82">
        <v>0</v>
      </c>
      <c r="AL35" s="82">
        <v>0</v>
      </c>
      <c r="AM35" s="82">
        <v>0</v>
      </c>
      <c r="AN35" s="82">
        <v>0</v>
      </c>
      <c r="AO35" s="82">
        <v>0</v>
      </c>
      <c r="AP35" s="82">
        <v>0</v>
      </c>
      <c r="AQ35" s="82">
        <v>0</v>
      </c>
      <c r="AR35" s="82">
        <v>0</v>
      </c>
      <c r="AS35" s="82">
        <v>0</v>
      </c>
      <c r="AT35" s="82">
        <v>0</v>
      </c>
      <c r="AU35" s="82">
        <v>0</v>
      </c>
      <c r="AV35" s="82">
        <v>0</v>
      </c>
      <c r="AW35" s="82">
        <v>0</v>
      </c>
      <c r="AX35" s="82">
        <v>0</v>
      </c>
      <c r="AY35" s="82">
        <v>0</v>
      </c>
      <c r="AZ35" s="82">
        <v>0</v>
      </c>
      <c r="BA35" s="82">
        <v>0</v>
      </c>
      <c r="BB35" s="74" t="s">
        <v>226</v>
      </c>
    </row>
    <row r="36" spans="1:54">
      <c r="A36" s="49"/>
      <c r="B36" s="47" t="s">
        <v>72</v>
      </c>
      <c r="C36" s="48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74"/>
    </row>
    <row r="37" spans="1:54" ht="31.5">
      <c r="A37" s="50" t="s">
        <v>93</v>
      </c>
      <c r="B37" s="51" t="s">
        <v>94</v>
      </c>
      <c r="C37" s="48" t="s">
        <v>95</v>
      </c>
      <c r="D37" s="82">
        <v>0</v>
      </c>
      <c r="E37" s="82">
        <v>0</v>
      </c>
      <c r="F37" s="129">
        <v>18.600000000000001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82">
        <v>0</v>
      </c>
      <c r="Z37" s="129">
        <v>18.600000000000001</v>
      </c>
      <c r="AA37" s="82">
        <v>0</v>
      </c>
      <c r="AB37" s="82">
        <v>0</v>
      </c>
      <c r="AC37" s="82">
        <v>0</v>
      </c>
      <c r="AD37" s="82">
        <v>0</v>
      </c>
      <c r="AE37" s="82">
        <v>0</v>
      </c>
      <c r="AF37" s="82">
        <v>0</v>
      </c>
      <c r="AG37" s="82">
        <v>0</v>
      </c>
      <c r="AH37" s="82">
        <v>0</v>
      </c>
      <c r="AI37" s="82">
        <v>0</v>
      </c>
      <c r="AJ37" s="82">
        <v>0</v>
      </c>
      <c r="AK37" s="82">
        <v>0</v>
      </c>
      <c r="AL37" s="82">
        <v>0</v>
      </c>
      <c r="AM37" s="82">
        <v>0</v>
      </c>
      <c r="AN37" s="82">
        <v>0</v>
      </c>
      <c r="AO37" s="82">
        <v>0</v>
      </c>
      <c r="AP37" s="82">
        <v>0</v>
      </c>
      <c r="AQ37" s="82">
        <v>0</v>
      </c>
      <c r="AR37" s="82">
        <v>0</v>
      </c>
      <c r="AS37" s="82">
        <v>0</v>
      </c>
      <c r="AT37" s="82">
        <v>0</v>
      </c>
      <c r="AU37" s="82">
        <v>0</v>
      </c>
      <c r="AV37" s="82">
        <v>0</v>
      </c>
      <c r="AW37" s="82">
        <v>0</v>
      </c>
      <c r="AX37" s="82">
        <v>0</v>
      </c>
      <c r="AY37" s="82">
        <v>0</v>
      </c>
      <c r="AZ37" s="82">
        <v>0</v>
      </c>
      <c r="BA37" s="82">
        <v>0</v>
      </c>
      <c r="BB37" s="73" t="s">
        <v>226</v>
      </c>
    </row>
    <row r="38" spans="1:54" ht="31.5">
      <c r="A38" s="50" t="s">
        <v>96</v>
      </c>
      <c r="B38" s="51" t="s">
        <v>97</v>
      </c>
      <c r="C38" s="48" t="s">
        <v>98</v>
      </c>
      <c r="D38" s="82">
        <v>0</v>
      </c>
      <c r="E38" s="82">
        <v>0</v>
      </c>
      <c r="F38" s="129">
        <v>0.98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129">
        <v>0.98</v>
      </c>
      <c r="AA38" s="82">
        <v>0</v>
      </c>
      <c r="AB38" s="82">
        <v>0</v>
      </c>
      <c r="AC38" s="82">
        <v>0</v>
      </c>
      <c r="AD38" s="82">
        <v>0</v>
      </c>
      <c r="AE38" s="82">
        <v>0</v>
      </c>
      <c r="AF38" s="82">
        <v>0</v>
      </c>
      <c r="AG38" s="82">
        <v>0</v>
      </c>
      <c r="AH38" s="82">
        <v>0</v>
      </c>
      <c r="AI38" s="82">
        <v>0</v>
      </c>
      <c r="AJ38" s="82">
        <v>0</v>
      </c>
      <c r="AK38" s="82">
        <v>0</v>
      </c>
      <c r="AL38" s="82">
        <v>0</v>
      </c>
      <c r="AM38" s="82">
        <v>0</v>
      </c>
      <c r="AN38" s="82">
        <v>0</v>
      </c>
      <c r="AO38" s="82">
        <v>0</v>
      </c>
      <c r="AP38" s="82">
        <v>0</v>
      </c>
      <c r="AQ38" s="82">
        <v>0</v>
      </c>
      <c r="AR38" s="82">
        <v>0</v>
      </c>
      <c r="AS38" s="82">
        <v>0</v>
      </c>
      <c r="AT38" s="82">
        <v>0</v>
      </c>
      <c r="AU38" s="82">
        <v>0</v>
      </c>
      <c r="AV38" s="82">
        <v>0</v>
      </c>
      <c r="AW38" s="82">
        <v>0</v>
      </c>
      <c r="AX38" s="82">
        <v>0</v>
      </c>
      <c r="AY38" s="82">
        <v>0</v>
      </c>
      <c r="AZ38" s="82">
        <v>0</v>
      </c>
      <c r="BA38" s="82">
        <v>0</v>
      </c>
      <c r="BB38" s="73" t="s">
        <v>226</v>
      </c>
    </row>
    <row r="39" spans="1:54" ht="31.5">
      <c r="A39" s="50" t="s">
        <v>99</v>
      </c>
      <c r="B39" s="51" t="s">
        <v>100</v>
      </c>
      <c r="C39" s="48" t="s">
        <v>101</v>
      </c>
      <c r="D39" s="82">
        <v>0</v>
      </c>
      <c r="E39" s="82">
        <v>0</v>
      </c>
      <c r="F39" s="130">
        <v>11.5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130">
        <v>11.5</v>
      </c>
      <c r="AA39" s="82">
        <v>0</v>
      </c>
      <c r="AB39" s="82">
        <v>0</v>
      </c>
      <c r="AC39" s="82">
        <v>0</v>
      </c>
      <c r="AD39" s="82">
        <v>0</v>
      </c>
      <c r="AE39" s="82">
        <v>0</v>
      </c>
      <c r="AF39" s="82">
        <v>0</v>
      </c>
      <c r="AG39" s="82">
        <v>0</v>
      </c>
      <c r="AH39" s="82">
        <v>0</v>
      </c>
      <c r="AI39" s="82">
        <v>0</v>
      </c>
      <c r="AJ39" s="82">
        <v>0</v>
      </c>
      <c r="AK39" s="82">
        <v>0</v>
      </c>
      <c r="AL39" s="82">
        <v>0</v>
      </c>
      <c r="AM39" s="82">
        <v>0</v>
      </c>
      <c r="AN39" s="82">
        <v>0</v>
      </c>
      <c r="AO39" s="82">
        <v>0</v>
      </c>
      <c r="AP39" s="82">
        <v>0</v>
      </c>
      <c r="AQ39" s="82">
        <v>0</v>
      </c>
      <c r="AR39" s="82">
        <v>0</v>
      </c>
      <c r="AS39" s="82">
        <v>0</v>
      </c>
      <c r="AT39" s="82">
        <v>0</v>
      </c>
      <c r="AU39" s="82">
        <v>0</v>
      </c>
      <c r="AV39" s="82">
        <v>0</v>
      </c>
      <c r="AW39" s="82">
        <v>0</v>
      </c>
      <c r="AX39" s="82">
        <v>0</v>
      </c>
      <c r="AY39" s="82">
        <v>0</v>
      </c>
      <c r="AZ39" s="82">
        <v>0</v>
      </c>
      <c r="BA39" s="82">
        <v>0</v>
      </c>
      <c r="BB39" s="74" t="s">
        <v>226</v>
      </c>
    </row>
    <row r="40" spans="1:54" ht="47.25">
      <c r="A40" s="50" t="s">
        <v>102</v>
      </c>
      <c r="B40" s="51" t="s">
        <v>103</v>
      </c>
      <c r="C40" s="48" t="s">
        <v>104</v>
      </c>
      <c r="D40" s="82">
        <v>0</v>
      </c>
      <c r="E40" s="82">
        <v>0</v>
      </c>
      <c r="F40" s="81">
        <v>2.9049999999999998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1">
        <v>2.9049999999999998</v>
      </c>
      <c r="AA40" s="82">
        <v>0</v>
      </c>
      <c r="AB40" s="82">
        <v>0</v>
      </c>
      <c r="AC40" s="82">
        <v>0</v>
      </c>
      <c r="AD40" s="82">
        <v>0</v>
      </c>
      <c r="AE40" s="82">
        <v>0</v>
      </c>
      <c r="AF40" s="82">
        <v>0</v>
      </c>
      <c r="AG40" s="82">
        <v>0</v>
      </c>
      <c r="AH40" s="82">
        <v>0</v>
      </c>
      <c r="AI40" s="82">
        <v>0</v>
      </c>
      <c r="AJ40" s="82">
        <v>0</v>
      </c>
      <c r="AK40" s="82">
        <v>0</v>
      </c>
      <c r="AL40" s="82">
        <v>0</v>
      </c>
      <c r="AM40" s="82">
        <v>0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  <c r="AZ40" s="82">
        <v>0</v>
      </c>
      <c r="BA40" s="82">
        <v>0</v>
      </c>
      <c r="BB40" s="74" t="s">
        <v>226</v>
      </c>
    </row>
    <row r="41" spans="1:54" ht="31.5">
      <c r="A41" s="50" t="s">
        <v>105</v>
      </c>
      <c r="B41" s="51" t="s">
        <v>106</v>
      </c>
      <c r="C41" s="48" t="s">
        <v>107</v>
      </c>
      <c r="D41" s="82">
        <v>0</v>
      </c>
      <c r="E41" s="82">
        <v>0</v>
      </c>
      <c r="F41" s="102">
        <v>1.6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102">
        <v>1.6</v>
      </c>
      <c r="AA41" s="82">
        <v>0</v>
      </c>
      <c r="AB41" s="82">
        <v>0</v>
      </c>
      <c r="AC41" s="82">
        <v>0</v>
      </c>
      <c r="AD41" s="82">
        <v>0</v>
      </c>
      <c r="AE41" s="82">
        <v>0</v>
      </c>
      <c r="AF41" s="82">
        <v>0</v>
      </c>
      <c r="AG41" s="82">
        <v>0</v>
      </c>
      <c r="AH41" s="82">
        <v>0</v>
      </c>
      <c r="AI41" s="82">
        <v>0</v>
      </c>
      <c r="AJ41" s="82">
        <v>0</v>
      </c>
      <c r="AK41" s="82">
        <v>0</v>
      </c>
      <c r="AL41" s="82">
        <v>0</v>
      </c>
      <c r="AM41" s="82">
        <v>0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82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  <c r="AZ41" s="82">
        <v>0</v>
      </c>
      <c r="BA41" s="82">
        <v>0</v>
      </c>
      <c r="BB41" s="74" t="s">
        <v>226</v>
      </c>
    </row>
    <row r="42" spans="1:54" ht="31.5">
      <c r="A42" s="50" t="s">
        <v>108</v>
      </c>
      <c r="B42" s="51" t="s">
        <v>109</v>
      </c>
      <c r="C42" s="48" t="s">
        <v>110</v>
      </c>
      <c r="D42" s="82">
        <v>0</v>
      </c>
      <c r="E42" s="82">
        <v>0</v>
      </c>
      <c r="F42" s="102">
        <v>4.2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102">
        <v>4.2</v>
      </c>
      <c r="AA42" s="82">
        <v>0</v>
      </c>
      <c r="AB42" s="82">
        <v>0</v>
      </c>
      <c r="AC42" s="82">
        <v>0</v>
      </c>
      <c r="AD42" s="82">
        <v>0</v>
      </c>
      <c r="AE42" s="82">
        <v>0</v>
      </c>
      <c r="AF42" s="82">
        <v>0</v>
      </c>
      <c r="AG42" s="82">
        <v>0</v>
      </c>
      <c r="AH42" s="82">
        <v>0</v>
      </c>
      <c r="AI42" s="82">
        <v>0</v>
      </c>
      <c r="AJ42" s="82">
        <v>0</v>
      </c>
      <c r="AK42" s="82">
        <v>0</v>
      </c>
      <c r="AL42" s="82">
        <v>0</v>
      </c>
      <c r="AM42" s="82">
        <v>0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82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  <c r="AZ42" s="82">
        <v>0</v>
      </c>
      <c r="BA42" s="82">
        <v>0</v>
      </c>
      <c r="BB42" s="74" t="s">
        <v>226</v>
      </c>
    </row>
    <row r="43" spans="1:54" ht="31.5">
      <c r="A43" s="50" t="s">
        <v>111</v>
      </c>
      <c r="B43" s="51" t="s">
        <v>112</v>
      </c>
      <c r="C43" s="48" t="s">
        <v>113</v>
      </c>
      <c r="D43" s="82">
        <v>0</v>
      </c>
      <c r="E43" s="82">
        <v>0</v>
      </c>
      <c r="F43" s="81">
        <v>2.9</v>
      </c>
      <c r="G43" s="82">
        <v>0</v>
      </c>
      <c r="H43" s="82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82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1">
        <v>2.9</v>
      </c>
      <c r="AA43" s="82">
        <v>0</v>
      </c>
      <c r="AB43" s="82">
        <v>0</v>
      </c>
      <c r="AC43" s="82">
        <v>0</v>
      </c>
      <c r="AD43" s="82">
        <v>0</v>
      </c>
      <c r="AE43" s="82">
        <v>0</v>
      </c>
      <c r="AF43" s="82">
        <v>0</v>
      </c>
      <c r="AG43" s="82">
        <v>0</v>
      </c>
      <c r="AH43" s="82">
        <v>0</v>
      </c>
      <c r="AI43" s="82">
        <v>0</v>
      </c>
      <c r="AJ43" s="82">
        <v>0</v>
      </c>
      <c r="AK43" s="82">
        <v>0</v>
      </c>
      <c r="AL43" s="82">
        <v>0</v>
      </c>
      <c r="AM43" s="82">
        <v>0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  <c r="AZ43" s="82">
        <v>0</v>
      </c>
      <c r="BA43" s="82">
        <v>0</v>
      </c>
      <c r="BB43" s="74" t="s">
        <v>226</v>
      </c>
    </row>
    <row r="44" spans="1:54" ht="31.5" hidden="1">
      <c r="A44" s="50" t="s">
        <v>114</v>
      </c>
      <c r="B44" s="51" t="s">
        <v>115</v>
      </c>
      <c r="C44" s="48" t="s">
        <v>116</v>
      </c>
      <c r="D44" s="82">
        <v>0</v>
      </c>
      <c r="E44" s="82">
        <v>0</v>
      </c>
      <c r="F44" s="129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82">
        <v>0</v>
      </c>
      <c r="R44" s="82">
        <v>0</v>
      </c>
      <c r="S44" s="82">
        <v>0</v>
      </c>
      <c r="T44" s="82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129">
        <v>0</v>
      </c>
      <c r="AA44" s="82">
        <v>0</v>
      </c>
      <c r="AB44" s="82">
        <v>0</v>
      </c>
      <c r="AC44" s="82">
        <v>0</v>
      </c>
      <c r="AD44" s="82">
        <v>0</v>
      </c>
      <c r="AE44" s="82">
        <v>0</v>
      </c>
      <c r="AF44" s="82">
        <v>0</v>
      </c>
      <c r="AG44" s="82">
        <v>0</v>
      </c>
      <c r="AH44" s="82">
        <v>0</v>
      </c>
      <c r="AI44" s="82">
        <v>0</v>
      </c>
      <c r="AJ44" s="82">
        <v>0</v>
      </c>
      <c r="AK44" s="82">
        <v>0</v>
      </c>
      <c r="AL44" s="82">
        <v>0</v>
      </c>
      <c r="AM44" s="82">
        <v>0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v>0</v>
      </c>
      <c r="AZ44" s="82">
        <v>0</v>
      </c>
      <c r="BA44" s="82">
        <v>0</v>
      </c>
      <c r="BB44" s="74" t="s">
        <v>226</v>
      </c>
    </row>
    <row r="45" spans="1:54" ht="31.5" hidden="1">
      <c r="A45" s="50" t="s">
        <v>117</v>
      </c>
      <c r="B45" s="52" t="s">
        <v>118</v>
      </c>
      <c r="C45" s="48" t="s">
        <v>119</v>
      </c>
      <c r="D45" s="82">
        <v>0</v>
      </c>
      <c r="E45" s="82">
        <v>0</v>
      </c>
      <c r="F45" s="129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129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0</v>
      </c>
      <c r="AG45" s="82">
        <v>0</v>
      </c>
      <c r="AH45" s="82">
        <v>0</v>
      </c>
      <c r="AI45" s="82">
        <v>0</v>
      </c>
      <c r="AJ45" s="82">
        <v>0</v>
      </c>
      <c r="AK45" s="82">
        <v>0</v>
      </c>
      <c r="AL45" s="82">
        <v>0</v>
      </c>
      <c r="AM45" s="82">
        <v>0</v>
      </c>
      <c r="AN45" s="82">
        <v>0</v>
      </c>
      <c r="AO45" s="82">
        <v>0</v>
      </c>
      <c r="AP45" s="82">
        <v>0</v>
      </c>
      <c r="AQ45" s="82">
        <v>0</v>
      </c>
      <c r="AR45" s="82">
        <v>0</v>
      </c>
      <c r="AS45" s="82">
        <v>0</v>
      </c>
      <c r="AT45" s="82"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v>0</v>
      </c>
      <c r="AZ45" s="82">
        <v>0</v>
      </c>
      <c r="BA45" s="82">
        <v>0</v>
      </c>
      <c r="BB45" s="74" t="s">
        <v>226</v>
      </c>
    </row>
    <row r="46" spans="1:54" ht="31.5" hidden="1">
      <c r="A46" s="50" t="s">
        <v>120</v>
      </c>
      <c r="B46" s="52" t="s">
        <v>121</v>
      </c>
      <c r="C46" s="48" t="s">
        <v>122</v>
      </c>
      <c r="D46" s="82">
        <v>0</v>
      </c>
      <c r="E46" s="82">
        <v>0</v>
      </c>
      <c r="F46" s="129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129">
        <v>0</v>
      </c>
      <c r="AA46" s="82">
        <v>0</v>
      </c>
      <c r="AB46" s="82">
        <v>0</v>
      </c>
      <c r="AC46" s="82">
        <v>0</v>
      </c>
      <c r="AD46" s="82">
        <v>0</v>
      </c>
      <c r="AE46" s="82">
        <v>0</v>
      </c>
      <c r="AF46" s="82">
        <v>0</v>
      </c>
      <c r="AG46" s="82">
        <v>0</v>
      </c>
      <c r="AH46" s="82">
        <v>0</v>
      </c>
      <c r="AI46" s="82">
        <v>0</v>
      </c>
      <c r="AJ46" s="82">
        <v>0</v>
      </c>
      <c r="AK46" s="82">
        <v>0</v>
      </c>
      <c r="AL46" s="82">
        <v>0</v>
      </c>
      <c r="AM46" s="82">
        <v>0</v>
      </c>
      <c r="AN46" s="82">
        <v>0</v>
      </c>
      <c r="AO46" s="82">
        <v>0</v>
      </c>
      <c r="AP46" s="82">
        <v>0</v>
      </c>
      <c r="AQ46" s="82">
        <v>0</v>
      </c>
      <c r="AR46" s="82">
        <v>0</v>
      </c>
      <c r="AS46" s="82">
        <v>0</v>
      </c>
      <c r="AT46" s="82">
        <v>0</v>
      </c>
      <c r="AU46" s="82">
        <v>0</v>
      </c>
      <c r="AV46" s="82">
        <v>0</v>
      </c>
      <c r="AW46" s="82">
        <v>0</v>
      </c>
      <c r="AX46" s="82">
        <v>0</v>
      </c>
      <c r="AY46" s="82">
        <v>0</v>
      </c>
      <c r="AZ46" s="82">
        <v>0</v>
      </c>
      <c r="BA46" s="82">
        <v>0</v>
      </c>
      <c r="BB46" s="74" t="s">
        <v>226</v>
      </c>
    </row>
    <row r="47" spans="1:54" ht="31.5" hidden="1">
      <c r="A47" s="50" t="s">
        <v>123</v>
      </c>
      <c r="B47" s="52" t="s">
        <v>227</v>
      </c>
      <c r="C47" s="48" t="s">
        <v>124</v>
      </c>
      <c r="D47" s="82">
        <v>0</v>
      </c>
      <c r="E47" s="82">
        <v>0</v>
      </c>
      <c r="F47" s="129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129">
        <v>0</v>
      </c>
      <c r="AA47" s="82">
        <v>0</v>
      </c>
      <c r="AB47" s="82">
        <v>0</v>
      </c>
      <c r="AC47" s="82">
        <v>0</v>
      </c>
      <c r="AD47" s="82">
        <v>0</v>
      </c>
      <c r="AE47" s="82">
        <v>0</v>
      </c>
      <c r="AF47" s="82">
        <v>0</v>
      </c>
      <c r="AG47" s="82">
        <v>0</v>
      </c>
      <c r="AH47" s="82">
        <v>0</v>
      </c>
      <c r="AI47" s="82">
        <v>0</v>
      </c>
      <c r="AJ47" s="82">
        <v>0</v>
      </c>
      <c r="AK47" s="82">
        <v>0</v>
      </c>
      <c r="AL47" s="82">
        <v>0</v>
      </c>
      <c r="AM47" s="82">
        <v>0</v>
      </c>
      <c r="AN47" s="82">
        <v>0</v>
      </c>
      <c r="AO47" s="82">
        <v>0</v>
      </c>
      <c r="AP47" s="82">
        <v>0</v>
      </c>
      <c r="AQ47" s="82">
        <v>0</v>
      </c>
      <c r="AR47" s="82">
        <v>0</v>
      </c>
      <c r="AS47" s="82">
        <v>0</v>
      </c>
      <c r="AT47" s="82">
        <v>0</v>
      </c>
      <c r="AU47" s="82">
        <v>0</v>
      </c>
      <c r="AV47" s="82">
        <v>0</v>
      </c>
      <c r="AW47" s="82">
        <v>0</v>
      </c>
      <c r="AX47" s="82">
        <v>0</v>
      </c>
      <c r="AY47" s="82">
        <v>0</v>
      </c>
      <c r="AZ47" s="82">
        <v>0</v>
      </c>
      <c r="BA47" s="82">
        <v>0</v>
      </c>
      <c r="BB47" s="74" t="s">
        <v>226</v>
      </c>
    </row>
    <row r="48" spans="1:54" ht="47.25" hidden="1">
      <c r="A48" s="50" t="s">
        <v>125</v>
      </c>
      <c r="B48" s="51" t="s">
        <v>126</v>
      </c>
      <c r="C48" s="48" t="s">
        <v>127</v>
      </c>
      <c r="D48" s="82">
        <v>0</v>
      </c>
      <c r="E48" s="82">
        <v>0</v>
      </c>
      <c r="F48" s="129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  <c r="Q48" s="82">
        <v>0</v>
      </c>
      <c r="R48" s="82">
        <v>0</v>
      </c>
      <c r="S48" s="82">
        <v>0</v>
      </c>
      <c r="T48" s="82">
        <v>0</v>
      </c>
      <c r="U48" s="82">
        <v>0</v>
      </c>
      <c r="V48" s="82">
        <v>0</v>
      </c>
      <c r="W48" s="82">
        <v>0</v>
      </c>
      <c r="X48" s="82">
        <v>0</v>
      </c>
      <c r="Y48" s="82">
        <v>0</v>
      </c>
      <c r="Z48" s="129">
        <v>0</v>
      </c>
      <c r="AA48" s="82">
        <v>0</v>
      </c>
      <c r="AB48" s="82">
        <v>0</v>
      </c>
      <c r="AC48" s="82">
        <v>0</v>
      </c>
      <c r="AD48" s="82">
        <v>0</v>
      </c>
      <c r="AE48" s="82">
        <v>0</v>
      </c>
      <c r="AF48" s="82">
        <v>0</v>
      </c>
      <c r="AG48" s="82">
        <v>0</v>
      </c>
      <c r="AH48" s="82">
        <v>0</v>
      </c>
      <c r="AI48" s="82">
        <v>0</v>
      </c>
      <c r="AJ48" s="82">
        <v>0</v>
      </c>
      <c r="AK48" s="82">
        <v>0</v>
      </c>
      <c r="AL48" s="82">
        <v>0</v>
      </c>
      <c r="AM48" s="82">
        <v>0</v>
      </c>
      <c r="AN48" s="82">
        <v>0</v>
      </c>
      <c r="AO48" s="82">
        <v>0</v>
      </c>
      <c r="AP48" s="82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82">
        <v>0</v>
      </c>
      <c r="AW48" s="82">
        <v>0</v>
      </c>
      <c r="AX48" s="82">
        <v>0</v>
      </c>
      <c r="AY48" s="82">
        <v>0</v>
      </c>
      <c r="AZ48" s="82">
        <v>0</v>
      </c>
      <c r="BA48" s="82">
        <v>0</v>
      </c>
      <c r="BB48" s="74" t="s">
        <v>226</v>
      </c>
    </row>
    <row r="49" spans="1:54" ht="31.5">
      <c r="A49" s="50" t="s">
        <v>128</v>
      </c>
      <c r="B49" s="51" t="s">
        <v>129</v>
      </c>
      <c r="C49" s="48" t="s">
        <v>130</v>
      </c>
      <c r="D49" s="82">
        <v>0</v>
      </c>
      <c r="E49" s="82">
        <v>0</v>
      </c>
      <c r="F49" s="129">
        <v>2.16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82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129">
        <v>2.16</v>
      </c>
      <c r="AA49" s="82">
        <v>0</v>
      </c>
      <c r="AB49" s="82">
        <v>0</v>
      </c>
      <c r="AC49" s="82">
        <v>0</v>
      </c>
      <c r="AD49" s="82">
        <v>0</v>
      </c>
      <c r="AE49" s="82">
        <v>0</v>
      </c>
      <c r="AF49" s="82">
        <v>0</v>
      </c>
      <c r="AG49" s="82">
        <v>0</v>
      </c>
      <c r="AH49" s="82">
        <v>0</v>
      </c>
      <c r="AI49" s="82">
        <v>0</v>
      </c>
      <c r="AJ49" s="82">
        <v>0</v>
      </c>
      <c r="AK49" s="82">
        <v>0</v>
      </c>
      <c r="AL49" s="82">
        <v>0</v>
      </c>
      <c r="AM49" s="82">
        <v>0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  <c r="AZ49" s="82">
        <v>0</v>
      </c>
      <c r="BA49" s="82">
        <v>0</v>
      </c>
      <c r="BB49" s="74" t="s">
        <v>226</v>
      </c>
    </row>
    <row r="50" spans="1:54" ht="31.5">
      <c r="A50" s="50" t="s">
        <v>131</v>
      </c>
      <c r="B50" s="51" t="s">
        <v>132</v>
      </c>
      <c r="C50" s="48" t="s">
        <v>133</v>
      </c>
      <c r="D50" s="82">
        <v>0</v>
      </c>
      <c r="E50" s="82">
        <v>0</v>
      </c>
      <c r="F50" s="129">
        <v>1.84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129">
        <v>1.84</v>
      </c>
      <c r="AA50" s="82">
        <v>0</v>
      </c>
      <c r="AB50" s="82">
        <v>0</v>
      </c>
      <c r="AC50" s="82">
        <v>0</v>
      </c>
      <c r="AD50" s="82">
        <v>0</v>
      </c>
      <c r="AE50" s="82">
        <v>0</v>
      </c>
      <c r="AF50" s="82">
        <v>0</v>
      </c>
      <c r="AG50" s="82">
        <v>0</v>
      </c>
      <c r="AH50" s="82">
        <v>0</v>
      </c>
      <c r="AI50" s="82">
        <v>0</v>
      </c>
      <c r="AJ50" s="82">
        <v>0</v>
      </c>
      <c r="AK50" s="82">
        <v>0</v>
      </c>
      <c r="AL50" s="82">
        <v>0</v>
      </c>
      <c r="AM50" s="82">
        <v>0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  <c r="AZ50" s="82">
        <v>0</v>
      </c>
      <c r="BA50" s="82">
        <v>0</v>
      </c>
      <c r="BB50" s="74" t="s">
        <v>226</v>
      </c>
    </row>
    <row r="51" spans="1:54" ht="31.5">
      <c r="A51" s="50" t="s">
        <v>134</v>
      </c>
      <c r="B51" s="51" t="s">
        <v>135</v>
      </c>
      <c r="C51" s="48" t="s">
        <v>136</v>
      </c>
      <c r="D51" s="82">
        <v>0</v>
      </c>
      <c r="E51" s="82">
        <v>0</v>
      </c>
      <c r="F51" s="129">
        <v>2.64</v>
      </c>
      <c r="G51" s="82">
        <v>0</v>
      </c>
      <c r="H51" s="82">
        <v>0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2">
        <v>0</v>
      </c>
      <c r="Q51" s="82">
        <v>0</v>
      </c>
      <c r="R51" s="82">
        <v>0</v>
      </c>
      <c r="S51" s="82">
        <v>0</v>
      </c>
      <c r="T51" s="82">
        <v>0</v>
      </c>
      <c r="U51" s="82">
        <v>0</v>
      </c>
      <c r="V51" s="82">
        <v>0</v>
      </c>
      <c r="W51" s="82">
        <v>0</v>
      </c>
      <c r="X51" s="82">
        <v>0</v>
      </c>
      <c r="Y51" s="82">
        <v>0</v>
      </c>
      <c r="Z51" s="129">
        <v>2.64</v>
      </c>
      <c r="AA51" s="82">
        <v>0</v>
      </c>
      <c r="AB51" s="82">
        <v>0</v>
      </c>
      <c r="AC51" s="82">
        <v>0</v>
      </c>
      <c r="AD51" s="82">
        <v>0</v>
      </c>
      <c r="AE51" s="82">
        <v>0</v>
      </c>
      <c r="AF51" s="82">
        <v>0</v>
      </c>
      <c r="AG51" s="82">
        <v>0</v>
      </c>
      <c r="AH51" s="82">
        <v>0</v>
      </c>
      <c r="AI51" s="82">
        <v>0</v>
      </c>
      <c r="AJ51" s="82">
        <v>0</v>
      </c>
      <c r="AK51" s="82">
        <v>0</v>
      </c>
      <c r="AL51" s="82">
        <v>0</v>
      </c>
      <c r="AM51" s="82">
        <v>0</v>
      </c>
      <c r="AN51" s="82">
        <v>0</v>
      </c>
      <c r="AO51" s="82">
        <v>0</v>
      </c>
      <c r="AP51" s="82">
        <v>0</v>
      </c>
      <c r="AQ51" s="82">
        <v>0</v>
      </c>
      <c r="AR51" s="82">
        <v>0</v>
      </c>
      <c r="AS51" s="82">
        <v>0</v>
      </c>
      <c r="AT51" s="82">
        <v>0</v>
      </c>
      <c r="AU51" s="82">
        <v>0</v>
      </c>
      <c r="AV51" s="82">
        <v>0</v>
      </c>
      <c r="AW51" s="82">
        <v>0</v>
      </c>
      <c r="AX51" s="82">
        <v>0</v>
      </c>
      <c r="AY51" s="82">
        <v>0</v>
      </c>
      <c r="AZ51" s="82">
        <v>0</v>
      </c>
      <c r="BA51" s="82">
        <v>0</v>
      </c>
      <c r="BB51" s="74" t="s">
        <v>226</v>
      </c>
    </row>
    <row r="52" spans="1:54" ht="31.5">
      <c r="A52" s="50" t="s">
        <v>137</v>
      </c>
      <c r="B52" s="51" t="s">
        <v>138</v>
      </c>
      <c r="C52" s="48" t="s">
        <v>139</v>
      </c>
      <c r="D52" s="82">
        <v>0</v>
      </c>
      <c r="E52" s="82">
        <v>0</v>
      </c>
      <c r="F52" s="129">
        <v>1.64</v>
      </c>
      <c r="G52" s="82">
        <v>0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129">
        <v>1.64</v>
      </c>
      <c r="AA52" s="82">
        <v>0</v>
      </c>
      <c r="AB52" s="82">
        <v>0</v>
      </c>
      <c r="AC52" s="82">
        <v>0</v>
      </c>
      <c r="AD52" s="82">
        <v>0</v>
      </c>
      <c r="AE52" s="82">
        <v>0</v>
      </c>
      <c r="AF52" s="82">
        <v>0</v>
      </c>
      <c r="AG52" s="82">
        <v>0</v>
      </c>
      <c r="AH52" s="82">
        <v>0</v>
      </c>
      <c r="AI52" s="82">
        <v>0</v>
      </c>
      <c r="AJ52" s="82">
        <v>0</v>
      </c>
      <c r="AK52" s="82">
        <v>0</v>
      </c>
      <c r="AL52" s="82">
        <v>0</v>
      </c>
      <c r="AM52" s="82">
        <v>0</v>
      </c>
      <c r="AN52" s="82">
        <v>0</v>
      </c>
      <c r="AO52" s="82"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v>0</v>
      </c>
      <c r="AU52" s="82">
        <v>0</v>
      </c>
      <c r="AV52" s="82">
        <v>0</v>
      </c>
      <c r="AW52" s="82">
        <v>0</v>
      </c>
      <c r="AX52" s="82">
        <v>0</v>
      </c>
      <c r="AY52" s="82">
        <v>0</v>
      </c>
      <c r="AZ52" s="82">
        <v>0</v>
      </c>
      <c r="BA52" s="82">
        <v>0</v>
      </c>
      <c r="BB52" s="74" t="s">
        <v>226</v>
      </c>
    </row>
    <row r="53" spans="1:54" ht="31.5">
      <c r="A53" s="50" t="s">
        <v>140</v>
      </c>
      <c r="B53" s="51" t="s">
        <v>141</v>
      </c>
      <c r="C53" s="48" t="s">
        <v>142</v>
      </c>
      <c r="D53" s="82">
        <v>0</v>
      </c>
      <c r="E53" s="82">
        <v>0</v>
      </c>
      <c r="F53" s="129">
        <v>2.68</v>
      </c>
      <c r="G53" s="82">
        <v>0</v>
      </c>
      <c r="H53" s="82">
        <v>0</v>
      </c>
      <c r="I53" s="82"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82">
        <v>0</v>
      </c>
      <c r="Y53" s="82">
        <v>0</v>
      </c>
      <c r="Z53" s="129">
        <v>2.68</v>
      </c>
      <c r="AA53" s="82">
        <v>0</v>
      </c>
      <c r="AB53" s="82">
        <v>0</v>
      </c>
      <c r="AC53" s="82">
        <v>0</v>
      </c>
      <c r="AD53" s="82">
        <v>0</v>
      </c>
      <c r="AE53" s="82">
        <v>0</v>
      </c>
      <c r="AF53" s="82">
        <v>0</v>
      </c>
      <c r="AG53" s="82">
        <v>0</v>
      </c>
      <c r="AH53" s="82">
        <v>0</v>
      </c>
      <c r="AI53" s="82">
        <v>0</v>
      </c>
      <c r="AJ53" s="82">
        <v>0</v>
      </c>
      <c r="AK53" s="82">
        <v>0</v>
      </c>
      <c r="AL53" s="82">
        <v>0</v>
      </c>
      <c r="AM53" s="82">
        <v>0</v>
      </c>
      <c r="AN53" s="82">
        <v>0</v>
      </c>
      <c r="AO53" s="82"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v>0</v>
      </c>
      <c r="AZ53" s="82">
        <v>0</v>
      </c>
      <c r="BA53" s="82">
        <v>0</v>
      </c>
      <c r="BB53" s="74" t="s">
        <v>226</v>
      </c>
    </row>
    <row r="54" spans="1:54" ht="31.5">
      <c r="A54" s="50" t="s">
        <v>143</v>
      </c>
      <c r="B54" s="51" t="s">
        <v>144</v>
      </c>
      <c r="C54" s="48" t="s">
        <v>145</v>
      </c>
      <c r="D54" s="82">
        <v>0</v>
      </c>
      <c r="E54" s="82">
        <v>0</v>
      </c>
      <c r="F54" s="129">
        <v>5.32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129">
        <v>5.32</v>
      </c>
      <c r="AA54" s="82">
        <v>0</v>
      </c>
      <c r="AB54" s="82">
        <v>0</v>
      </c>
      <c r="AC54" s="82">
        <v>0</v>
      </c>
      <c r="AD54" s="82">
        <v>0</v>
      </c>
      <c r="AE54" s="82">
        <v>0</v>
      </c>
      <c r="AF54" s="82">
        <v>0</v>
      </c>
      <c r="AG54" s="82">
        <v>0</v>
      </c>
      <c r="AH54" s="82">
        <v>0</v>
      </c>
      <c r="AI54" s="82">
        <v>0</v>
      </c>
      <c r="AJ54" s="82">
        <v>0</v>
      </c>
      <c r="AK54" s="82">
        <v>0</v>
      </c>
      <c r="AL54" s="82">
        <v>0</v>
      </c>
      <c r="AM54" s="82">
        <v>0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82">
        <v>0</v>
      </c>
      <c r="AX54" s="82">
        <v>0</v>
      </c>
      <c r="AY54" s="82">
        <v>0</v>
      </c>
      <c r="AZ54" s="82">
        <v>0</v>
      </c>
      <c r="BA54" s="82">
        <v>0</v>
      </c>
      <c r="BB54" s="74" t="s">
        <v>226</v>
      </c>
    </row>
    <row r="55" spans="1:54" ht="31.5">
      <c r="A55" s="50" t="s">
        <v>146</v>
      </c>
      <c r="B55" s="51" t="s">
        <v>147</v>
      </c>
      <c r="C55" s="48" t="s">
        <v>148</v>
      </c>
      <c r="D55" s="82">
        <v>0</v>
      </c>
      <c r="E55" s="82">
        <v>0</v>
      </c>
      <c r="F55" s="129">
        <v>2.56</v>
      </c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  <c r="S55" s="82">
        <v>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129">
        <v>2.56</v>
      </c>
      <c r="AA55" s="82">
        <v>0</v>
      </c>
      <c r="AB55" s="82">
        <v>0</v>
      </c>
      <c r="AC55" s="82">
        <v>0</v>
      </c>
      <c r="AD55" s="82">
        <v>0</v>
      </c>
      <c r="AE55" s="82">
        <v>0</v>
      </c>
      <c r="AF55" s="82">
        <v>0</v>
      </c>
      <c r="AG55" s="82">
        <v>0</v>
      </c>
      <c r="AH55" s="82">
        <v>0</v>
      </c>
      <c r="AI55" s="82">
        <v>0</v>
      </c>
      <c r="AJ55" s="82">
        <v>0</v>
      </c>
      <c r="AK55" s="82">
        <v>0</v>
      </c>
      <c r="AL55" s="82">
        <v>0</v>
      </c>
      <c r="AM55" s="82">
        <v>0</v>
      </c>
      <c r="AN55" s="82">
        <v>0</v>
      </c>
      <c r="AO55" s="82">
        <v>0</v>
      </c>
      <c r="AP55" s="82">
        <v>0</v>
      </c>
      <c r="AQ55" s="82">
        <v>0</v>
      </c>
      <c r="AR55" s="82">
        <v>0</v>
      </c>
      <c r="AS55" s="82">
        <v>0</v>
      </c>
      <c r="AT55" s="82">
        <v>0</v>
      </c>
      <c r="AU55" s="82">
        <v>0</v>
      </c>
      <c r="AV55" s="82">
        <v>0</v>
      </c>
      <c r="AW55" s="82">
        <v>0</v>
      </c>
      <c r="AX55" s="82">
        <v>0</v>
      </c>
      <c r="AY55" s="82">
        <v>0</v>
      </c>
      <c r="AZ55" s="82">
        <v>0</v>
      </c>
      <c r="BA55" s="82">
        <v>0</v>
      </c>
      <c r="BB55" s="74" t="s">
        <v>226</v>
      </c>
    </row>
    <row r="56" spans="1:54" ht="47.25">
      <c r="A56" s="50" t="s">
        <v>149</v>
      </c>
      <c r="B56" s="51" t="s">
        <v>150</v>
      </c>
      <c r="C56" s="48" t="s">
        <v>151</v>
      </c>
      <c r="D56" s="82">
        <v>0</v>
      </c>
      <c r="E56" s="82">
        <v>0</v>
      </c>
      <c r="F56" s="129">
        <v>2.0299999999999998</v>
      </c>
      <c r="G56" s="82">
        <v>0</v>
      </c>
      <c r="H56" s="82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82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129">
        <v>2.0299999999999998</v>
      </c>
      <c r="AA56" s="82">
        <v>0</v>
      </c>
      <c r="AB56" s="82">
        <v>0</v>
      </c>
      <c r="AC56" s="82">
        <v>0</v>
      </c>
      <c r="AD56" s="82">
        <v>0</v>
      </c>
      <c r="AE56" s="82">
        <v>0</v>
      </c>
      <c r="AF56" s="82">
        <v>0</v>
      </c>
      <c r="AG56" s="82">
        <v>0</v>
      </c>
      <c r="AH56" s="82">
        <v>0</v>
      </c>
      <c r="AI56" s="82">
        <v>0</v>
      </c>
      <c r="AJ56" s="82">
        <v>0</v>
      </c>
      <c r="AK56" s="82">
        <v>0</v>
      </c>
      <c r="AL56" s="82">
        <v>0</v>
      </c>
      <c r="AM56" s="82">
        <v>0</v>
      </c>
      <c r="AN56" s="82">
        <v>0</v>
      </c>
      <c r="AO56" s="82"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v>0</v>
      </c>
      <c r="AZ56" s="82">
        <v>0</v>
      </c>
      <c r="BA56" s="82">
        <v>0</v>
      </c>
      <c r="BB56" s="74" t="s">
        <v>226</v>
      </c>
    </row>
    <row r="57" spans="1:54" ht="47.25">
      <c r="A57" s="50" t="s">
        <v>152</v>
      </c>
      <c r="B57" s="51" t="s">
        <v>153</v>
      </c>
      <c r="C57" s="48" t="s">
        <v>154</v>
      </c>
      <c r="D57" s="82">
        <v>0</v>
      </c>
      <c r="E57" s="82">
        <v>0</v>
      </c>
      <c r="F57" s="129">
        <v>3.2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  <c r="P57" s="82">
        <v>0</v>
      </c>
      <c r="Q57" s="82">
        <v>0</v>
      </c>
      <c r="R57" s="82">
        <v>0</v>
      </c>
      <c r="S57" s="82">
        <v>0</v>
      </c>
      <c r="T57" s="82">
        <v>0</v>
      </c>
      <c r="U57" s="82">
        <v>0</v>
      </c>
      <c r="V57" s="82">
        <v>0</v>
      </c>
      <c r="W57" s="82">
        <v>0</v>
      </c>
      <c r="X57" s="82">
        <v>0</v>
      </c>
      <c r="Y57" s="82">
        <v>0</v>
      </c>
      <c r="Z57" s="129">
        <v>3.2</v>
      </c>
      <c r="AA57" s="82">
        <v>0</v>
      </c>
      <c r="AB57" s="82">
        <v>0</v>
      </c>
      <c r="AC57" s="82">
        <v>0</v>
      </c>
      <c r="AD57" s="82">
        <v>0</v>
      </c>
      <c r="AE57" s="82">
        <v>0</v>
      </c>
      <c r="AF57" s="82">
        <v>0</v>
      </c>
      <c r="AG57" s="82">
        <v>0</v>
      </c>
      <c r="AH57" s="82">
        <v>0</v>
      </c>
      <c r="AI57" s="82">
        <v>0</v>
      </c>
      <c r="AJ57" s="82">
        <v>0</v>
      </c>
      <c r="AK57" s="82">
        <v>0</v>
      </c>
      <c r="AL57" s="82">
        <v>0</v>
      </c>
      <c r="AM57" s="82">
        <v>0</v>
      </c>
      <c r="AN57" s="82">
        <v>0</v>
      </c>
      <c r="AO57" s="82">
        <v>0</v>
      </c>
      <c r="AP57" s="82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82">
        <v>0</v>
      </c>
      <c r="AW57" s="82">
        <v>0</v>
      </c>
      <c r="AX57" s="82">
        <v>0</v>
      </c>
      <c r="AY57" s="82">
        <v>0</v>
      </c>
      <c r="AZ57" s="82">
        <v>0</v>
      </c>
      <c r="BA57" s="82">
        <v>0</v>
      </c>
      <c r="BB57" s="74" t="s">
        <v>226</v>
      </c>
    </row>
    <row r="58" spans="1:54" ht="47.25">
      <c r="A58" s="50" t="s">
        <v>155</v>
      </c>
      <c r="B58" s="51" t="s">
        <v>156</v>
      </c>
      <c r="C58" s="48" t="s">
        <v>157</v>
      </c>
      <c r="D58" s="82">
        <v>0</v>
      </c>
      <c r="E58" s="82">
        <v>0</v>
      </c>
      <c r="F58" s="129">
        <v>2.64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82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129">
        <v>2.64</v>
      </c>
      <c r="AA58" s="82">
        <v>0</v>
      </c>
      <c r="AB58" s="82">
        <v>0</v>
      </c>
      <c r="AC58" s="82">
        <v>0</v>
      </c>
      <c r="AD58" s="82">
        <v>0</v>
      </c>
      <c r="AE58" s="82">
        <v>0</v>
      </c>
      <c r="AF58" s="82">
        <v>0</v>
      </c>
      <c r="AG58" s="82">
        <v>0</v>
      </c>
      <c r="AH58" s="82">
        <v>0</v>
      </c>
      <c r="AI58" s="82">
        <v>0</v>
      </c>
      <c r="AJ58" s="82">
        <v>0</v>
      </c>
      <c r="AK58" s="82">
        <v>0</v>
      </c>
      <c r="AL58" s="82">
        <v>0</v>
      </c>
      <c r="AM58" s="82">
        <v>0</v>
      </c>
      <c r="AN58" s="82">
        <v>0</v>
      </c>
      <c r="AO58" s="82">
        <v>0</v>
      </c>
      <c r="AP58" s="82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v>0</v>
      </c>
      <c r="AW58" s="82">
        <v>0</v>
      </c>
      <c r="AX58" s="82">
        <v>0</v>
      </c>
      <c r="AY58" s="82">
        <v>0</v>
      </c>
      <c r="AZ58" s="82">
        <v>0</v>
      </c>
      <c r="BA58" s="82">
        <v>0</v>
      </c>
      <c r="BB58" s="74" t="s">
        <v>226</v>
      </c>
    </row>
    <row r="59" spans="1:54" ht="31.5">
      <c r="A59" s="50" t="s">
        <v>158</v>
      </c>
      <c r="B59" s="51" t="s">
        <v>159</v>
      </c>
      <c r="C59" s="48" t="s">
        <v>160</v>
      </c>
      <c r="D59" s="82">
        <v>0</v>
      </c>
      <c r="E59" s="82">
        <v>0</v>
      </c>
      <c r="F59" s="129">
        <v>2.2999999999999998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129">
        <v>2.2999999999999998</v>
      </c>
      <c r="AA59" s="82">
        <v>0</v>
      </c>
      <c r="AB59" s="82">
        <v>0</v>
      </c>
      <c r="AC59" s="82">
        <v>0</v>
      </c>
      <c r="AD59" s="82">
        <v>0</v>
      </c>
      <c r="AE59" s="82">
        <v>0</v>
      </c>
      <c r="AF59" s="82">
        <v>0</v>
      </c>
      <c r="AG59" s="82">
        <v>0</v>
      </c>
      <c r="AH59" s="82">
        <v>0</v>
      </c>
      <c r="AI59" s="82">
        <v>0</v>
      </c>
      <c r="AJ59" s="82">
        <v>0</v>
      </c>
      <c r="AK59" s="82">
        <v>0</v>
      </c>
      <c r="AL59" s="82">
        <v>0</v>
      </c>
      <c r="AM59" s="82">
        <v>0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  <c r="AZ59" s="82">
        <v>0</v>
      </c>
      <c r="BA59" s="82">
        <v>0</v>
      </c>
      <c r="BB59" s="74" t="s">
        <v>226</v>
      </c>
    </row>
    <row r="60" spans="1:54" ht="47.25">
      <c r="A60" s="50" t="s">
        <v>161</v>
      </c>
      <c r="B60" s="51" t="s">
        <v>162</v>
      </c>
      <c r="C60" s="48" t="s">
        <v>163</v>
      </c>
      <c r="D60" s="82">
        <v>0</v>
      </c>
      <c r="E60" s="82">
        <v>0</v>
      </c>
      <c r="F60" s="129">
        <v>1.3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82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82">
        <v>0</v>
      </c>
      <c r="Y60" s="82">
        <v>0</v>
      </c>
      <c r="Z60" s="129">
        <v>1.3</v>
      </c>
      <c r="AA60" s="82">
        <v>0</v>
      </c>
      <c r="AB60" s="82">
        <v>0</v>
      </c>
      <c r="AC60" s="82">
        <v>0</v>
      </c>
      <c r="AD60" s="82">
        <v>0</v>
      </c>
      <c r="AE60" s="82">
        <v>0</v>
      </c>
      <c r="AF60" s="82">
        <v>0</v>
      </c>
      <c r="AG60" s="82">
        <v>0</v>
      </c>
      <c r="AH60" s="82">
        <v>0</v>
      </c>
      <c r="AI60" s="82">
        <v>0</v>
      </c>
      <c r="AJ60" s="82">
        <v>0</v>
      </c>
      <c r="AK60" s="82">
        <v>0</v>
      </c>
      <c r="AL60" s="82">
        <v>0</v>
      </c>
      <c r="AM60" s="82">
        <v>0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  <c r="AZ60" s="82">
        <v>0</v>
      </c>
      <c r="BA60" s="82">
        <v>0</v>
      </c>
      <c r="BB60" s="74" t="s">
        <v>226</v>
      </c>
    </row>
    <row r="61" spans="1:54" ht="47.25">
      <c r="A61" s="46" t="s">
        <v>164</v>
      </c>
      <c r="B61" s="47" t="s">
        <v>165</v>
      </c>
      <c r="C61" s="48" t="s">
        <v>71</v>
      </c>
      <c r="D61" s="82">
        <v>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82">
        <v>0</v>
      </c>
      <c r="R61" s="82">
        <v>0</v>
      </c>
      <c r="S61" s="82">
        <v>0</v>
      </c>
      <c r="T61" s="82">
        <v>0</v>
      </c>
      <c r="U61" s="82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  <c r="AD61" s="82">
        <v>0</v>
      </c>
      <c r="AE61" s="82">
        <v>0</v>
      </c>
      <c r="AF61" s="82">
        <v>0</v>
      </c>
      <c r="AG61" s="82">
        <v>0</v>
      </c>
      <c r="AH61" s="82">
        <v>0</v>
      </c>
      <c r="AI61" s="82">
        <v>0</v>
      </c>
      <c r="AJ61" s="82">
        <v>0</v>
      </c>
      <c r="AK61" s="82">
        <v>0</v>
      </c>
      <c r="AL61" s="82">
        <v>0</v>
      </c>
      <c r="AM61" s="82">
        <v>0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82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  <c r="AZ61" s="82">
        <v>0</v>
      </c>
      <c r="BA61" s="82">
        <v>0</v>
      </c>
      <c r="BB61" s="73" t="s">
        <v>226</v>
      </c>
    </row>
    <row r="62" spans="1:54" ht="31.5">
      <c r="A62" s="46" t="s">
        <v>166</v>
      </c>
      <c r="B62" s="47" t="s">
        <v>167</v>
      </c>
      <c r="C62" s="48" t="s">
        <v>71</v>
      </c>
      <c r="D62" s="82">
        <v>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  <c r="AD62" s="82">
        <v>0</v>
      </c>
      <c r="AE62" s="82">
        <v>0</v>
      </c>
      <c r="AF62" s="82">
        <v>0</v>
      </c>
      <c r="AG62" s="82">
        <v>0</v>
      </c>
      <c r="AH62" s="82">
        <v>0</v>
      </c>
      <c r="AI62" s="82">
        <v>0</v>
      </c>
      <c r="AJ62" s="82">
        <v>0</v>
      </c>
      <c r="AK62" s="82">
        <v>0</v>
      </c>
      <c r="AL62" s="82">
        <v>0</v>
      </c>
      <c r="AM62" s="82">
        <v>0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  <c r="AZ62" s="82">
        <v>0</v>
      </c>
      <c r="BA62" s="82">
        <v>0</v>
      </c>
      <c r="BB62" s="73" t="s">
        <v>226</v>
      </c>
    </row>
    <row r="63" spans="1:54" ht="31.5">
      <c r="A63" s="46" t="s">
        <v>168</v>
      </c>
      <c r="B63" s="47" t="s">
        <v>169</v>
      </c>
      <c r="C63" s="48" t="s">
        <v>71</v>
      </c>
      <c r="D63" s="82">
        <v>0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  <c r="AD63" s="82">
        <v>0</v>
      </c>
      <c r="AE63" s="82">
        <v>0</v>
      </c>
      <c r="AF63" s="82">
        <v>0</v>
      </c>
      <c r="AG63" s="82">
        <v>0</v>
      </c>
      <c r="AH63" s="82">
        <v>0</v>
      </c>
      <c r="AI63" s="82">
        <v>0</v>
      </c>
      <c r="AJ63" s="82">
        <v>0</v>
      </c>
      <c r="AK63" s="82">
        <v>0</v>
      </c>
      <c r="AL63" s="82">
        <v>0</v>
      </c>
      <c r="AM63" s="82">
        <v>0</v>
      </c>
      <c r="AN63" s="82">
        <v>0</v>
      </c>
      <c r="AO63" s="82"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v>0</v>
      </c>
      <c r="AU63" s="82">
        <v>0</v>
      </c>
      <c r="AV63" s="82">
        <v>0</v>
      </c>
      <c r="AW63" s="82">
        <v>0</v>
      </c>
      <c r="AX63" s="82">
        <v>0</v>
      </c>
      <c r="AY63" s="82">
        <v>0</v>
      </c>
      <c r="AZ63" s="82">
        <v>0</v>
      </c>
      <c r="BA63" s="82">
        <v>0</v>
      </c>
      <c r="BB63" s="73" t="s">
        <v>226</v>
      </c>
    </row>
    <row r="64" spans="1:54">
      <c r="A64" s="46" t="s">
        <v>170</v>
      </c>
      <c r="B64" s="47" t="s">
        <v>171</v>
      </c>
      <c r="C64" s="48" t="s">
        <v>71</v>
      </c>
      <c r="D64" s="82">
        <f t="shared" ref="D64:G64" si="15">SUM(D66:D85)</f>
        <v>0</v>
      </c>
      <c r="E64" s="82">
        <f t="shared" si="15"/>
        <v>0</v>
      </c>
      <c r="F64" s="82">
        <f t="shared" si="15"/>
        <v>0</v>
      </c>
      <c r="G64" s="82">
        <f t="shared" si="15"/>
        <v>0</v>
      </c>
      <c r="H64" s="82">
        <f>SUM(H66:H85)</f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82">
        <v>0</v>
      </c>
      <c r="R64" s="82">
        <v>0</v>
      </c>
      <c r="S64" s="82">
        <v>0</v>
      </c>
      <c r="T64" s="82">
        <v>0</v>
      </c>
      <c r="U64" s="82">
        <v>0</v>
      </c>
      <c r="V64" s="82">
        <v>0</v>
      </c>
      <c r="W64" s="82">
        <v>0</v>
      </c>
      <c r="X64" s="82">
        <f t="shared" ref="X64:AA64" si="16">SUM(X66:X85)</f>
        <v>0</v>
      </c>
      <c r="Y64" s="82">
        <f t="shared" si="16"/>
        <v>0</v>
      </c>
      <c r="Z64" s="82">
        <f t="shared" si="16"/>
        <v>0</v>
      </c>
      <c r="AA64" s="82">
        <f t="shared" si="16"/>
        <v>0</v>
      </c>
      <c r="AB64" s="82">
        <f>SUM(AB66:AB85)</f>
        <v>0</v>
      </c>
      <c r="AC64" s="82">
        <v>0</v>
      </c>
      <c r="AD64" s="82">
        <v>0</v>
      </c>
      <c r="AE64" s="82">
        <v>0</v>
      </c>
      <c r="AF64" s="82">
        <v>0</v>
      </c>
      <c r="AG64" s="82">
        <v>0</v>
      </c>
      <c r="AH64" s="82">
        <v>0</v>
      </c>
      <c r="AI64" s="82">
        <v>0</v>
      </c>
      <c r="AJ64" s="82">
        <v>0</v>
      </c>
      <c r="AK64" s="82">
        <v>0</v>
      </c>
      <c r="AL64" s="82">
        <v>0</v>
      </c>
      <c r="AM64" s="82">
        <v>0</v>
      </c>
      <c r="AN64" s="82">
        <v>0</v>
      </c>
      <c r="AO64" s="82"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v>0</v>
      </c>
      <c r="AU64" s="82">
        <v>0</v>
      </c>
      <c r="AV64" s="82">
        <v>0</v>
      </c>
      <c r="AW64" s="82">
        <v>0</v>
      </c>
      <c r="AX64" s="82">
        <v>0</v>
      </c>
      <c r="AY64" s="82">
        <v>0</v>
      </c>
      <c r="AZ64" s="82">
        <v>0</v>
      </c>
      <c r="BA64" s="82">
        <v>0</v>
      </c>
      <c r="BB64" s="73" t="s">
        <v>226</v>
      </c>
    </row>
    <row r="65" spans="1:54">
      <c r="A65" s="46"/>
      <c r="B65" s="47"/>
      <c r="C65" s="48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73"/>
    </row>
    <row r="66" spans="1:54" hidden="1">
      <c r="A66" s="46" t="s">
        <v>172</v>
      </c>
      <c r="B66" s="47" t="s">
        <v>173</v>
      </c>
      <c r="C66" s="48" t="s">
        <v>174</v>
      </c>
      <c r="D66" s="82">
        <v>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  <c r="AD66" s="82">
        <v>0</v>
      </c>
      <c r="AE66" s="82">
        <v>0</v>
      </c>
      <c r="AF66" s="82">
        <v>0</v>
      </c>
      <c r="AG66" s="82">
        <v>0</v>
      </c>
      <c r="AH66" s="82">
        <v>0</v>
      </c>
      <c r="AI66" s="82">
        <v>0</v>
      </c>
      <c r="AJ66" s="82">
        <v>0</v>
      </c>
      <c r="AK66" s="82">
        <v>0</v>
      </c>
      <c r="AL66" s="82">
        <v>0</v>
      </c>
      <c r="AM66" s="82">
        <v>0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  <c r="AZ66" s="82">
        <v>0</v>
      </c>
      <c r="BA66" s="82">
        <v>0</v>
      </c>
      <c r="BB66" s="73" t="s">
        <v>226</v>
      </c>
    </row>
    <row r="67" spans="1:54" hidden="1">
      <c r="A67" s="46" t="s">
        <v>175</v>
      </c>
      <c r="B67" s="47" t="s">
        <v>176</v>
      </c>
      <c r="C67" s="48" t="s">
        <v>177</v>
      </c>
      <c r="D67" s="82"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  <c r="R67" s="82">
        <v>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  <c r="AD67" s="82">
        <v>0</v>
      </c>
      <c r="AE67" s="82">
        <v>0</v>
      </c>
      <c r="AF67" s="82">
        <v>0</v>
      </c>
      <c r="AG67" s="82">
        <v>0</v>
      </c>
      <c r="AH67" s="82">
        <v>0</v>
      </c>
      <c r="AI67" s="82">
        <v>0</v>
      </c>
      <c r="AJ67" s="82">
        <v>0</v>
      </c>
      <c r="AK67" s="82">
        <v>0</v>
      </c>
      <c r="AL67" s="82">
        <v>0</v>
      </c>
      <c r="AM67" s="82">
        <v>0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  <c r="AZ67" s="82">
        <v>0</v>
      </c>
      <c r="BA67" s="82">
        <v>0</v>
      </c>
      <c r="BB67" s="73" t="s">
        <v>226</v>
      </c>
    </row>
    <row r="68" spans="1:54" hidden="1">
      <c r="A68" s="46" t="s">
        <v>178</v>
      </c>
      <c r="B68" s="47" t="s">
        <v>173</v>
      </c>
      <c r="C68" s="48" t="s">
        <v>179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2">
        <v>0</v>
      </c>
      <c r="Q68" s="82">
        <v>0</v>
      </c>
      <c r="R68" s="82">
        <v>0</v>
      </c>
      <c r="S68" s="82">
        <v>0</v>
      </c>
      <c r="T68" s="82">
        <v>0</v>
      </c>
      <c r="U68" s="82">
        <v>0</v>
      </c>
      <c r="V68" s="82">
        <v>0</v>
      </c>
      <c r="W68" s="82">
        <v>0</v>
      </c>
      <c r="X68" s="82">
        <v>0</v>
      </c>
      <c r="Y68" s="82">
        <v>0</v>
      </c>
      <c r="Z68" s="82">
        <v>0</v>
      </c>
      <c r="AA68" s="82">
        <v>0</v>
      </c>
      <c r="AB68" s="82">
        <v>0</v>
      </c>
      <c r="AC68" s="82">
        <v>0</v>
      </c>
      <c r="AD68" s="82">
        <v>0</v>
      </c>
      <c r="AE68" s="82">
        <v>0</v>
      </c>
      <c r="AF68" s="82">
        <v>0</v>
      </c>
      <c r="AG68" s="82">
        <v>0</v>
      </c>
      <c r="AH68" s="82">
        <v>0</v>
      </c>
      <c r="AI68" s="82">
        <v>0</v>
      </c>
      <c r="AJ68" s="82">
        <v>0</v>
      </c>
      <c r="AK68" s="82">
        <v>0</v>
      </c>
      <c r="AL68" s="82">
        <v>0</v>
      </c>
      <c r="AM68" s="82">
        <v>0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  <c r="AZ68" s="82">
        <v>0</v>
      </c>
      <c r="BA68" s="82">
        <v>0</v>
      </c>
      <c r="BB68" s="73" t="s">
        <v>226</v>
      </c>
    </row>
    <row r="69" spans="1:54" hidden="1">
      <c r="A69" s="46" t="s">
        <v>180</v>
      </c>
      <c r="B69" s="47" t="s">
        <v>181</v>
      </c>
      <c r="C69" s="48" t="s">
        <v>182</v>
      </c>
      <c r="D69" s="82">
        <v>0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  <c r="P69" s="82">
        <v>0</v>
      </c>
      <c r="Q69" s="82">
        <v>0</v>
      </c>
      <c r="R69" s="82">
        <v>0</v>
      </c>
      <c r="S69" s="82">
        <v>0</v>
      </c>
      <c r="T69" s="82">
        <v>0</v>
      </c>
      <c r="U69" s="82">
        <v>0</v>
      </c>
      <c r="V69" s="82">
        <v>0</v>
      </c>
      <c r="W69" s="82">
        <v>0</v>
      </c>
      <c r="X69" s="82">
        <v>0</v>
      </c>
      <c r="Y69" s="82">
        <v>0</v>
      </c>
      <c r="Z69" s="82">
        <v>0</v>
      </c>
      <c r="AA69" s="82">
        <v>0</v>
      </c>
      <c r="AB69" s="82">
        <v>0</v>
      </c>
      <c r="AC69" s="82">
        <v>0</v>
      </c>
      <c r="AD69" s="82">
        <v>0</v>
      </c>
      <c r="AE69" s="82">
        <v>0</v>
      </c>
      <c r="AF69" s="82">
        <v>0</v>
      </c>
      <c r="AG69" s="82">
        <v>0</v>
      </c>
      <c r="AH69" s="82">
        <v>0</v>
      </c>
      <c r="AI69" s="82">
        <v>0</v>
      </c>
      <c r="AJ69" s="82">
        <v>0</v>
      </c>
      <c r="AK69" s="82">
        <v>0</v>
      </c>
      <c r="AL69" s="82">
        <v>0</v>
      </c>
      <c r="AM69" s="82">
        <v>0</v>
      </c>
      <c r="AN69" s="82">
        <v>0</v>
      </c>
      <c r="AO69" s="82">
        <v>0</v>
      </c>
      <c r="AP69" s="82">
        <v>0</v>
      </c>
      <c r="AQ69" s="82">
        <v>0</v>
      </c>
      <c r="AR69" s="82">
        <v>0</v>
      </c>
      <c r="AS69" s="82">
        <v>0</v>
      </c>
      <c r="AT69" s="82">
        <v>0</v>
      </c>
      <c r="AU69" s="82">
        <v>0</v>
      </c>
      <c r="AV69" s="82">
        <v>0</v>
      </c>
      <c r="AW69" s="82">
        <v>0</v>
      </c>
      <c r="AX69" s="82">
        <v>0</v>
      </c>
      <c r="AY69" s="82">
        <v>0</v>
      </c>
      <c r="AZ69" s="82">
        <v>0</v>
      </c>
      <c r="BA69" s="82">
        <v>0</v>
      </c>
      <c r="BB69" s="73" t="s">
        <v>226</v>
      </c>
    </row>
    <row r="70" spans="1:54" hidden="1">
      <c r="A70" s="46" t="s">
        <v>183</v>
      </c>
      <c r="B70" s="47" t="s">
        <v>184</v>
      </c>
      <c r="C70" s="48" t="s">
        <v>185</v>
      </c>
      <c r="D70" s="82"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  <c r="P70" s="82">
        <v>0</v>
      </c>
      <c r="Q70" s="82">
        <v>0</v>
      </c>
      <c r="R70" s="82">
        <v>0</v>
      </c>
      <c r="S70" s="82">
        <v>0</v>
      </c>
      <c r="T70" s="82">
        <v>0</v>
      </c>
      <c r="U70" s="82">
        <v>0</v>
      </c>
      <c r="V70" s="82">
        <v>0</v>
      </c>
      <c r="W70" s="82">
        <v>0</v>
      </c>
      <c r="X70" s="82">
        <v>0</v>
      </c>
      <c r="Y70" s="82">
        <v>0</v>
      </c>
      <c r="Z70" s="82">
        <v>0</v>
      </c>
      <c r="AA70" s="82">
        <v>0</v>
      </c>
      <c r="AB70" s="82">
        <v>0</v>
      </c>
      <c r="AC70" s="82">
        <v>0</v>
      </c>
      <c r="AD70" s="82">
        <v>0</v>
      </c>
      <c r="AE70" s="82">
        <v>0</v>
      </c>
      <c r="AF70" s="82">
        <v>0</v>
      </c>
      <c r="AG70" s="82">
        <v>0</v>
      </c>
      <c r="AH70" s="82">
        <v>0</v>
      </c>
      <c r="AI70" s="82">
        <v>0</v>
      </c>
      <c r="AJ70" s="82">
        <v>0</v>
      </c>
      <c r="AK70" s="82">
        <v>0</v>
      </c>
      <c r="AL70" s="82">
        <v>0</v>
      </c>
      <c r="AM70" s="82">
        <v>0</v>
      </c>
      <c r="AN70" s="82">
        <v>0</v>
      </c>
      <c r="AO70" s="82">
        <v>0</v>
      </c>
      <c r="AP70" s="82">
        <v>0</v>
      </c>
      <c r="AQ70" s="82">
        <v>0</v>
      </c>
      <c r="AR70" s="82">
        <v>0</v>
      </c>
      <c r="AS70" s="82">
        <v>0</v>
      </c>
      <c r="AT70" s="82">
        <v>0</v>
      </c>
      <c r="AU70" s="82">
        <v>0</v>
      </c>
      <c r="AV70" s="82">
        <v>0</v>
      </c>
      <c r="AW70" s="82">
        <v>0</v>
      </c>
      <c r="AX70" s="82">
        <v>0</v>
      </c>
      <c r="AY70" s="82">
        <v>0</v>
      </c>
      <c r="AZ70" s="82">
        <v>0</v>
      </c>
      <c r="BA70" s="82">
        <v>0</v>
      </c>
      <c r="BB70" s="73" t="s">
        <v>226</v>
      </c>
    </row>
    <row r="71" spans="1:54" hidden="1">
      <c r="A71" s="46" t="s">
        <v>186</v>
      </c>
      <c r="B71" s="47" t="s">
        <v>184</v>
      </c>
      <c r="C71" s="48" t="s">
        <v>187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0</v>
      </c>
      <c r="S71" s="82">
        <v>0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  <c r="AD71" s="82">
        <v>0</v>
      </c>
      <c r="AE71" s="82">
        <v>0</v>
      </c>
      <c r="AF71" s="82">
        <v>0</v>
      </c>
      <c r="AG71" s="82">
        <v>0</v>
      </c>
      <c r="AH71" s="82">
        <v>0</v>
      </c>
      <c r="AI71" s="82">
        <v>0</v>
      </c>
      <c r="AJ71" s="82">
        <v>0</v>
      </c>
      <c r="AK71" s="82">
        <v>0</v>
      </c>
      <c r="AL71" s="82">
        <v>0</v>
      </c>
      <c r="AM71" s="82">
        <v>0</v>
      </c>
      <c r="AN71" s="82">
        <v>0</v>
      </c>
      <c r="AO71" s="82">
        <v>0</v>
      </c>
      <c r="AP71" s="82">
        <v>0</v>
      </c>
      <c r="AQ71" s="82">
        <v>0</v>
      </c>
      <c r="AR71" s="82">
        <v>0</v>
      </c>
      <c r="AS71" s="82">
        <v>0</v>
      </c>
      <c r="AT71" s="82">
        <v>0</v>
      </c>
      <c r="AU71" s="82">
        <v>0</v>
      </c>
      <c r="AV71" s="82">
        <v>0</v>
      </c>
      <c r="AW71" s="82">
        <v>0</v>
      </c>
      <c r="AX71" s="82">
        <v>0</v>
      </c>
      <c r="AY71" s="82">
        <v>0</v>
      </c>
      <c r="AZ71" s="82">
        <v>0</v>
      </c>
      <c r="BA71" s="82">
        <v>0</v>
      </c>
      <c r="BB71" s="73" t="s">
        <v>226</v>
      </c>
    </row>
    <row r="72" spans="1:54" ht="31.5" hidden="1">
      <c r="A72" s="46" t="s">
        <v>188</v>
      </c>
      <c r="B72" s="47" t="s">
        <v>189</v>
      </c>
      <c r="C72" s="48" t="s">
        <v>190</v>
      </c>
      <c r="D72" s="82"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82">
        <v>0</v>
      </c>
      <c r="Y72" s="82">
        <v>0</v>
      </c>
      <c r="Z72" s="82">
        <v>0</v>
      </c>
      <c r="AA72" s="82">
        <v>0</v>
      </c>
      <c r="AB72" s="82">
        <v>0</v>
      </c>
      <c r="AC72" s="82">
        <v>0</v>
      </c>
      <c r="AD72" s="82">
        <v>0</v>
      </c>
      <c r="AE72" s="82">
        <v>0</v>
      </c>
      <c r="AF72" s="82">
        <v>0</v>
      </c>
      <c r="AG72" s="82">
        <v>0</v>
      </c>
      <c r="AH72" s="82">
        <v>0</v>
      </c>
      <c r="AI72" s="82">
        <v>0</v>
      </c>
      <c r="AJ72" s="82">
        <v>0</v>
      </c>
      <c r="AK72" s="82">
        <v>0</v>
      </c>
      <c r="AL72" s="82">
        <v>0</v>
      </c>
      <c r="AM72" s="82">
        <v>0</v>
      </c>
      <c r="AN72" s="82">
        <v>0</v>
      </c>
      <c r="AO72" s="82">
        <v>0</v>
      </c>
      <c r="AP72" s="82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82">
        <v>0</v>
      </c>
      <c r="AW72" s="82">
        <v>0</v>
      </c>
      <c r="AX72" s="82">
        <v>0</v>
      </c>
      <c r="AY72" s="82">
        <v>0</v>
      </c>
      <c r="AZ72" s="82">
        <v>0</v>
      </c>
      <c r="BA72" s="82">
        <v>0</v>
      </c>
      <c r="BB72" s="73" t="s">
        <v>226</v>
      </c>
    </row>
    <row r="73" spans="1:54" ht="31.5" hidden="1">
      <c r="A73" s="46" t="s">
        <v>191</v>
      </c>
      <c r="B73" s="47" t="s">
        <v>192</v>
      </c>
      <c r="C73" s="48" t="s">
        <v>193</v>
      </c>
      <c r="D73" s="82"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82">
        <v>0</v>
      </c>
      <c r="AB73" s="82">
        <v>0</v>
      </c>
      <c r="AC73" s="82">
        <v>0</v>
      </c>
      <c r="AD73" s="82">
        <v>0</v>
      </c>
      <c r="AE73" s="82">
        <v>0</v>
      </c>
      <c r="AF73" s="82">
        <v>0</v>
      </c>
      <c r="AG73" s="82">
        <v>0</v>
      </c>
      <c r="AH73" s="82">
        <v>0</v>
      </c>
      <c r="AI73" s="82">
        <v>0</v>
      </c>
      <c r="AJ73" s="82">
        <v>0</v>
      </c>
      <c r="AK73" s="82">
        <v>0</v>
      </c>
      <c r="AL73" s="82">
        <v>0</v>
      </c>
      <c r="AM73" s="82">
        <v>0</v>
      </c>
      <c r="AN73" s="82">
        <v>0</v>
      </c>
      <c r="AO73" s="82">
        <v>0</v>
      </c>
      <c r="AP73" s="82">
        <v>0</v>
      </c>
      <c r="AQ73" s="82">
        <v>0</v>
      </c>
      <c r="AR73" s="82">
        <v>0</v>
      </c>
      <c r="AS73" s="82">
        <v>0</v>
      </c>
      <c r="AT73" s="82">
        <v>0</v>
      </c>
      <c r="AU73" s="82">
        <v>0</v>
      </c>
      <c r="AV73" s="82">
        <v>0</v>
      </c>
      <c r="AW73" s="82">
        <v>0</v>
      </c>
      <c r="AX73" s="82">
        <v>0</v>
      </c>
      <c r="AY73" s="82">
        <v>0</v>
      </c>
      <c r="AZ73" s="82">
        <v>0</v>
      </c>
      <c r="BA73" s="82">
        <v>0</v>
      </c>
      <c r="BB73" s="73" t="s">
        <v>226</v>
      </c>
    </row>
    <row r="74" spans="1:54" hidden="1">
      <c r="A74" s="46" t="s">
        <v>194</v>
      </c>
      <c r="B74" s="47" t="s">
        <v>181</v>
      </c>
      <c r="C74" s="48" t="s">
        <v>195</v>
      </c>
      <c r="D74" s="82">
        <v>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  <c r="P74" s="82">
        <v>0</v>
      </c>
      <c r="Q74" s="82">
        <v>0</v>
      </c>
      <c r="R74" s="82">
        <v>0</v>
      </c>
      <c r="S74" s="82">
        <v>0</v>
      </c>
      <c r="T74" s="82">
        <v>0</v>
      </c>
      <c r="U74" s="82">
        <v>0</v>
      </c>
      <c r="V74" s="82">
        <v>0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</v>
      </c>
      <c r="AD74" s="82">
        <v>0</v>
      </c>
      <c r="AE74" s="82">
        <v>0</v>
      </c>
      <c r="AF74" s="82">
        <v>0</v>
      </c>
      <c r="AG74" s="82">
        <v>0</v>
      </c>
      <c r="AH74" s="82">
        <v>0</v>
      </c>
      <c r="AI74" s="82">
        <v>0</v>
      </c>
      <c r="AJ74" s="82">
        <v>0</v>
      </c>
      <c r="AK74" s="82">
        <v>0</v>
      </c>
      <c r="AL74" s="82">
        <v>0</v>
      </c>
      <c r="AM74" s="82">
        <v>0</v>
      </c>
      <c r="AN74" s="82">
        <v>0</v>
      </c>
      <c r="AO74" s="82">
        <v>0</v>
      </c>
      <c r="AP74" s="82">
        <v>0</v>
      </c>
      <c r="AQ74" s="82">
        <v>0</v>
      </c>
      <c r="AR74" s="82">
        <v>0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v>0</v>
      </c>
      <c r="AY74" s="82">
        <v>0</v>
      </c>
      <c r="AZ74" s="82">
        <v>0</v>
      </c>
      <c r="BA74" s="82">
        <v>0</v>
      </c>
      <c r="BB74" s="73" t="s">
        <v>226</v>
      </c>
    </row>
    <row r="75" spans="1:54" ht="31.5" hidden="1">
      <c r="A75" s="46" t="s">
        <v>196</v>
      </c>
      <c r="B75" s="47" t="s">
        <v>192</v>
      </c>
      <c r="C75" s="48" t="s">
        <v>197</v>
      </c>
      <c r="D75" s="82">
        <v>0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  <c r="AD75" s="82">
        <v>0</v>
      </c>
      <c r="AE75" s="82">
        <v>0</v>
      </c>
      <c r="AF75" s="82">
        <v>0</v>
      </c>
      <c r="AG75" s="82">
        <v>0</v>
      </c>
      <c r="AH75" s="82">
        <v>0</v>
      </c>
      <c r="AI75" s="82">
        <v>0</v>
      </c>
      <c r="AJ75" s="82">
        <v>0</v>
      </c>
      <c r="AK75" s="82">
        <v>0</v>
      </c>
      <c r="AL75" s="82">
        <v>0</v>
      </c>
      <c r="AM75" s="82">
        <v>0</v>
      </c>
      <c r="AN75" s="82">
        <v>0</v>
      </c>
      <c r="AO75" s="82">
        <v>0</v>
      </c>
      <c r="AP75" s="82">
        <v>0</v>
      </c>
      <c r="AQ75" s="82">
        <v>0</v>
      </c>
      <c r="AR75" s="82">
        <v>0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v>0</v>
      </c>
      <c r="AY75" s="82">
        <v>0</v>
      </c>
      <c r="AZ75" s="82">
        <v>0</v>
      </c>
      <c r="BA75" s="82">
        <v>0</v>
      </c>
      <c r="BB75" s="73" t="s">
        <v>226</v>
      </c>
    </row>
    <row r="76" spans="1:54" ht="31.5" hidden="1">
      <c r="A76" s="46" t="s">
        <v>198</v>
      </c>
      <c r="B76" s="47" t="s">
        <v>192</v>
      </c>
      <c r="C76" s="48" t="s">
        <v>199</v>
      </c>
      <c r="D76" s="82">
        <v>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  <c r="K76" s="82">
        <v>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0</v>
      </c>
      <c r="AD76" s="82">
        <v>0</v>
      </c>
      <c r="AE76" s="82">
        <v>0</v>
      </c>
      <c r="AF76" s="82">
        <v>0</v>
      </c>
      <c r="AG76" s="82">
        <v>0</v>
      </c>
      <c r="AH76" s="82">
        <v>0</v>
      </c>
      <c r="AI76" s="82">
        <v>0</v>
      </c>
      <c r="AJ76" s="82">
        <v>0</v>
      </c>
      <c r="AK76" s="82">
        <v>0</v>
      </c>
      <c r="AL76" s="82">
        <v>0</v>
      </c>
      <c r="AM76" s="82">
        <v>0</v>
      </c>
      <c r="AN76" s="82">
        <v>0</v>
      </c>
      <c r="AO76" s="82">
        <v>0</v>
      </c>
      <c r="AP76" s="82">
        <v>0</v>
      </c>
      <c r="AQ76" s="82">
        <v>0</v>
      </c>
      <c r="AR76" s="82">
        <v>0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v>0</v>
      </c>
      <c r="AY76" s="82">
        <v>0</v>
      </c>
      <c r="AZ76" s="82">
        <v>0</v>
      </c>
      <c r="BA76" s="82">
        <v>0</v>
      </c>
      <c r="BB76" s="73" t="s">
        <v>226</v>
      </c>
    </row>
    <row r="77" spans="1:54" ht="31.5" hidden="1">
      <c r="A77" s="46" t="s">
        <v>200</v>
      </c>
      <c r="B77" s="47" t="s">
        <v>189</v>
      </c>
      <c r="C77" s="48" t="s">
        <v>201</v>
      </c>
      <c r="D77" s="82">
        <v>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82">
        <v>0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82">
        <v>0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  <c r="AD77" s="82">
        <v>0</v>
      </c>
      <c r="AE77" s="82">
        <v>0</v>
      </c>
      <c r="AF77" s="82">
        <v>0</v>
      </c>
      <c r="AG77" s="82">
        <v>0</v>
      </c>
      <c r="AH77" s="82">
        <v>0</v>
      </c>
      <c r="AI77" s="82">
        <v>0</v>
      </c>
      <c r="AJ77" s="82">
        <v>0</v>
      </c>
      <c r="AK77" s="82">
        <v>0</v>
      </c>
      <c r="AL77" s="82">
        <v>0</v>
      </c>
      <c r="AM77" s="82">
        <v>0</v>
      </c>
      <c r="AN77" s="82">
        <v>0</v>
      </c>
      <c r="AO77" s="82">
        <v>0</v>
      </c>
      <c r="AP77" s="82">
        <v>0</v>
      </c>
      <c r="AQ77" s="82">
        <v>0</v>
      </c>
      <c r="AR77" s="82">
        <v>0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v>0</v>
      </c>
      <c r="AY77" s="82">
        <v>0</v>
      </c>
      <c r="AZ77" s="82">
        <v>0</v>
      </c>
      <c r="BA77" s="82">
        <v>0</v>
      </c>
      <c r="BB77" s="73" t="s">
        <v>226</v>
      </c>
    </row>
    <row r="78" spans="1:54" ht="31.5" hidden="1">
      <c r="A78" s="46" t="s">
        <v>202</v>
      </c>
      <c r="B78" s="47" t="s">
        <v>189</v>
      </c>
      <c r="C78" s="48" t="s">
        <v>203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>
        <v>0</v>
      </c>
      <c r="AE78" s="82">
        <v>0</v>
      </c>
      <c r="AF78" s="82">
        <v>0</v>
      </c>
      <c r="AG78" s="82">
        <v>0</v>
      </c>
      <c r="AH78" s="82">
        <v>0</v>
      </c>
      <c r="AI78" s="82">
        <v>0</v>
      </c>
      <c r="AJ78" s="82">
        <v>0</v>
      </c>
      <c r="AK78" s="82">
        <v>0</v>
      </c>
      <c r="AL78" s="82">
        <v>0</v>
      </c>
      <c r="AM78" s="82">
        <v>0</v>
      </c>
      <c r="AN78" s="82">
        <v>0</v>
      </c>
      <c r="AO78" s="82">
        <v>0</v>
      </c>
      <c r="AP78" s="82">
        <v>0</v>
      </c>
      <c r="AQ78" s="82">
        <v>0</v>
      </c>
      <c r="AR78" s="82">
        <v>0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v>0</v>
      </c>
      <c r="AY78" s="82">
        <v>0</v>
      </c>
      <c r="AZ78" s="82">
        <v>0</v>
      </c>
      <c r="BA78" s="82">
        <v>0</v>
      </c>
      <c r="BB78" s="73" t="s">
        <v>226</v>
      </c>
    </row>
    <row r="79" spans="1:54" ht="31.5" hidden="1">
      <c r="A79" s="46" t="s">
        <v>204</v>
      </c>
      <c r="B79" s="47" t="s">
        <v>189</v>
      </c>
      <c r="C79" s="48" t="s">
        <v>205</v>
      </c>
      <c r="D79" s="82"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  <c r="AD79" s="82">
        <v>0</v>
      </c>
      <c r="AE79" s="82">
        <v>0</v>
      </c>
      <c r="AF79" s="82">
        <v>0</v>
      </c>
      <c r="AG79" s="82">
        <v>0</v>
      </c>
      <c r="AH79" s="82">
        <v>0</v>
      </c>
      <c r="AI79" s="82">
        <v>0</v>
      </c>
      <c r="AJ79" s="82">
        <v>0</v>
      </c>
      <c r="AK79" s="82">
        <v>0</v>
      </c>
      <c r="AL79" s="82">
        <v>0</v>
      </c>
      <c r="AM79" s="82">
        <v>0</v>
      </c>
      <c r="AN79" s="82">
        <v>0</v>
      </c>
      <c r="AO79" s="82">
        <v>0</v>
      </c>
      <c r="AP79" s="82">
        <v>0</v>
      </c>
      <c r="AQ79" s="82">
        <v>0</v>
      </c>
      <c r="AR79" s="82">
        <v>0</v>
      </c>
      <c r="AS79" s="82">
        <v>0</v>
      </c>
      <c r="AT79" s="82">
        <v>0</v>
      </c>
      <c r="AU79" s="82">
        <v>0</v>
      </c>
      <c r="AV79" s="82">
        <v>0</v>
      </c>
      <c r="AW79" s="82">
        <v>0</v>
      </c>
      <c r="AX79" s="82">
        <v>0</v>
      </c>
      <c r="AY79" s="82">
        <v>0</v>
      </c>
      <c r="AZ79" s="82">
        <v>0</v>
      </c>
      <c r="BA79" s="82">
        <v>0</v>
      </c>
      <c r="BB79" s="73" t="s">
        <v>226</v>
      </c>
    </row>
    <row r="80" spans="1:54" ht="31.5" hidden="1">
      <c r="A80" s="46" t="s">
        <v>206</v>
      </c>
      <c r="B80" s="47" t="s">
        <v>192</v>
      </c>
      <c r="C80" s="48" t="s">
        <v>207</v>
      </c>
      <c r="D80" s="82">
        <v>0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0</v>
      </c>
      <c r="P80" s="82">
        <v>0</v>
      </c>
      <c r="Q80" s="82">
        <v>0</v>
      </c>
      <c r="R80" s="82">
        <v>0</v>
      </c>
      <c r="S80" s="82">
        <v>0</v>
      </c>
      <c r="T80" s="82">
        <v>0</v>
      </c>
      <c r="U80" s="82">
        <v>0</v>
      </c>
      <c r="V80" s="82">
        <v>0</v>
      </c>
      <c r="W80" s="82">
        <v>0</v>
      </c>
      <c r="X80" s="82">
        <v>0</v>
      </c>
      <c r="Y80" s="82">
        <v>0</v>
      </c>
      <c r="Z80" s="82">
        <v>0</v>
      </c>
      <c r="AA80" s="82">
        <v>0</v>
      </c>
      <c r="AB80" s="82">
        <v>0</v>
      </c>
      <c r="AC80" s="82">
        <v>0</v>
      </c>
      <c r="AD80" s="82">
        <v>0</v>
      </c>
      <c r="AE80" s="82">
        <v>0</v>
      </c>
      <c r="AF80" s="82">
        <v>0</v>
      </c>
      <c r="AG80" s="82">
        <v>0</v>
      </c>
      <c r="AH80" s="82">
        <v>0</v>
      </c>
      <c r="AI80" s="82">
        <v>0</v>
      </c>
      <c r="AJ80" s="82">
        <v>0</v>
      </c>
      <c r="AK80" s="82">
        <v>0</v>
      </c>
      <c r="AL80" s="82">
        <v>0</v>
      </c>
      <c r="AM80" s="82">
        <v>0</v>
      </c>
      <c r="AN80" s="82">
        <v>0</v>
      </c>
      <c r="AO80" s="82">
        <v>0</v>
      </c>
      <c r="AP80" s="82">
        <v>0</v>
      </c>
      <c r="AQ80" s="82">
        <v>0</v>
      </c>
      <c r="AR80" s="82">
        <v>0</v>
      </c>
      <c r="AS80" s="82">
        <v>0</v>
      </c>
      <c r="AT80" s="82">
        <v>0</v>
      </c>
      <c r="AU80" s="82">
        <v>0</v>
      </c>
      <c r="AV80" s="82">
        <v>0</v>
      </c>
      <c r="AW80" s="82">
        <v>0</v>
      </c>
      <c r="AX80" s="82">
        <v>0</v>
      </c>
      <c r="AY80" s="82">
        <v>0</v>
      </c>
      <c r="AZ80" s="82">
        <v>0</v>
      </c>
      <c r="BA80" s="82">
        <v>0</v>
      </c>
      <c r="BB80" s="73" t="s">
        <v>226</v>
      </c>
    </row>
    <row r="81" spans="1:54" ht="31.5" hidden="1">
      <c r="A81" s="46" t="s">
        <v>208</v>
      </c>
      <c r="B81" s="47" t="s">
        <v>209</v>
      </c>
      <c r="C81" s="48" t="s">
        <v>210</v>
      </c>
      <c r="D81" s="82">
        <v>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82">
        <v>0</v>
      </c>
      <c r="L81" s="82">
        <v>0</v>
      </c>
      <c r="M81" s="82">
        <v>0</v>
      </c>
      <c r="N81" s="82">
        <v>0</v>
      </c>
      <c r="O81" s="82">
        <v>0</v>
      </c>
      <c r="P81" s="82">
        <v>0</v>
      </c>
      <c r="Q81" s="82">
        <v>0</v>
      </c>
      <c r="R81" s="82">
        <v>0</v>
      </c>
      <c r="S81" s="82">
        <v>0</v>
      </c>
      <c r="T81" s="82">
        <v>0</v>
      </c>
      <c r="U81" s="82">
        <v>0</v>
      </c>
      <c r="V81" s="82">
        <v>0</v>
      </c>
      <c r="W81" s="82">
        <v>0</v>
      </c>
      <c r="X81" s="82">
        <v>0</v>
      </c>
      <c r="Y81" s="82">
        <v>0</v>
      </c>
      <c r="Z81" s="82">
        <v>0</v>
      </c>
      <c r="AA81" s="82">
        <v>0</v>
      </c>
      <c r="AB81" s="82">
        <v>0</v>
      </c>
      <c r="AC81" s="82">
        <v>0</v>
      </c>
      <c r="AD81" s="82">
        <v>0</v>
      </c>
      <c r="AE81" s="82">
        <v>0</v>
      </c>
      <c r="AF81" s="82">
        <v>0</v>
      </c>
      <c r="AG81" s="82">
        <v>0</v>
      </c>
      <c r="AH81" s="82">
        <v>0</v>
      </c>
      <c r="AI81" s="82">
        <v>0</v>
      </c>
      <c r="AJ81" s="82">
        <v>0</v>
      </c>
      <c r="AK81" s="82">
        <v>0</v>
      </c>
      <c r="AL81" s="82">
        <v>0</v>
      </c>
      <c r="AM81" s="82">
        <v>0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v>0</v>
      </c>
      <c r="AY81" s="82">
        <v>0</v>
      </c>
      <c r="AZ81" s="82">
        <v>0</v>
      </c>
      <c r="BA81" s="82">
        <v>0</v>
      </c>
      <c r="BB81" s="73" t="s">
        <v>226</v>
      </c>
    </row>
    <row r="82" spans="1:54" ht="31.5" hidden="1">
      <c r="A82" s="46" t="s">
        <v>211</v>
      </c>
      <c r="B82" s="47" t="s">
        <v>212</v>
      </c>
      <c r="C82" s="48" t="s">
        <v>213</v>
      </c>
      <c r="D82" s="82">
        <v>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  <c r="R82" s="82">
        <v>0</v>
      </c>
      <c r="S82" s="82">
        <v>0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82">
        <v>0</v>
      </c>
      <c r="AA82" s="82">
        <v>0</v>
      </c>
      <c r="AB82" s="82">
        <v>0</v>
      </c>
      <c r="AC82" s="82">
        <v>0</v>
      </c>
      <c r="AD82" s="82">
        <v>0</v>
      </c>
      <c r="AE82" s="82">
        <v>0</v>
      </c>
      <c r="AF82" s="82">
        <v>0</v>
      </c>
      <c r="AG82" s="82">
        <v>0</v>
      </c>
      <c r="AH82" s="82">
        <v>0</v>
      </c>
      <c r="AI82" s="82">
        <v>0</v>
      </c>
      <c r="AJ82" s="82">
        <v>0</v>
      </c>
      <c r="AK82" s="82">
        <v>0</v>
      </c>
      <c r="AL82" s="82">
        <v>0</v>
      </c>
      <c r="AM82" s="82">
        <v>0</v>
      </c>
      <c r="AN82" s="82">
        <v>0</v>
      </c>
      <c r="AO82" s="82">
        <v>0</v>
      </c>
      <c r="AP82" s="82">
        <v>0</v>
      </c>
      <c r="AQ82" s="82">
        <v>0</v>
      </c>
      <c r="AR82" s="82">
        <v>0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v>0</v>
      </c>
      <c r="AY82" s="82">
        <v>0</v>
      </c>
      <c r="AZ82" s="82">
        <v>0</v>
      </c>
      <c r="BA82" s="82">
        <v>0</v>
      </c>
      <c r="BB82" s="73" t="s">
        <v>226</v>
      </c>
    </row>
    <row r="83" spans="1:54" ht="31.5" hidden="1">
      <c r="A83" s="46" t="s">
        <v>214</v>
      </c>
      <c r="B83" s="47" t="s">
        <v>215</v>
      </c>
      <c r="C83" s="48" t="s">
        <v>216</v>
      </c>
      <c r="D83" s="82">
        <v>0</v>
      </c>
      <c r="E83" s="82">
        <v>0</v>
      </c>
      <c r="F83" s="82">
        <v>0</v>
      </c>
      <c r="G83" s="82">
        <v>0</v>
      </c>
      <c r="H83" s="82">
        <v>0</v>
      </c>
      <c r="I83" s="82">
        <v>0</v>
      </c>
      <c r="J83" s="82">
        <v>0</v>
      </c>
      <c r="K83" s="82">
        <v>0</v>
      </c>
      <c r="L83" s="82">
        <v>0</v>
      </c>
      <c r="M83" s="82">
        <v>0</v>
      </c>
      <c r="N83" s="82">
        <v>0</v>
      </c>
      <c r="O83" s="82">
        <v>0</v>
      </c>
      <c r="P83" s="82">
        <v>0</v>
      </c>
      <c r="Q83" s="82">
        <v>0</v>
      </c>
      <c r="R83" s="82">
        <v>0</v>
      </c>
      <c r="S83" s="82">
        <v>0</v>
      </c>
      <c r="T83" s="82">
        <v>0</v>
      </c>
      <c r="U83" s="82">
        <v>0</v>
      </c>
      <c r="V83" s="82">
        <v>0</v>
      </c>
      <c r="W83" s="82">
        <v>0</v>
      </c>
      <c r="X83" s="82">
        <v>0</v>
      </c>
      <c r="Y83" s="82">
        <v>0</v>
      </c>
      <c r="Z83" s="82">
        <v>0</v>
      </c>
      <c r="AA83" s="82">
        <v>0</v>
      </c>
      <c r="AB83" s="82">
        <v>0</v>
      </c>
      <c r="AC83" s="82">
        <v>0</v>
      </c>
      <c r="AD83" s="82">
        <v>0</v>
      </c>
      <c r="AE83" s="82">
        <v>0</v>
      </c>
      <c r="AF83" s="82">
        <v>0</v>
      </c>
      <c r="AG83" s="82">
        <v>0</v>
      </c>
      <c r="AH83" s="82">
        <v>0</v>
      </c>
      <c r="AI83" s="82">
        <v>0</v>
      </c>
      <c r="AJ83" s="82">
        <v>0</v>
      </c>
      <c r="AK83" s="82">
        <v>0</v>
      </c>
      <c r="AL83" s="82">
        <v>0</v>
      </c>
      <c r="AM83" s="82">
        <v>0</v>
      </c>
      <c r="AN83" s="82">
        <v>0</v>
      </c>
      <c r="AO83" s="82">
        <v>0</v>
      </c>
      <c r="AP83" s="82">
        <v>0</v>
      </c>
      <c r="AQ83" s="82">
        <v>0</v>
      </c>
      <c r="AR83" s="82">
        <v>0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v>0</v>
      </c>
      <c r="AY83" s="82">
        <v>0</v>
      </c>
      <c r="AZ83" s="82">
        <v>0</v>
      </c>
      <c r="BA83" s="82">
        <v>0</v>
      </c>
      <c r="BB83" s="73" t="s">
        <v>226</v>
      </c>
    </row>
    <row r="84" spans="1:54" ht="31.5" hidden="1">
      <c r="A84" s="46" t="s">
        <v>217</v>
      </c>
      <c r="B84" s="53" t="s">
        <v>218</v>
      </c>
      <c r="C84" s="48" t="s">
        <v>219</v>
      </c>
      <c r="D84" s="82">
        <v>0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  <c r="P84" s="82">
        <v>0</v>
      </c>
      <c r="Q84" s="82">
        <v>0</v>
      </c>
      <c r="R84" s="82">
        <v>0</v>
      </c>
      <c r="S84" s="82">
        <v>0</v>
      </c>
      <c r="T84" s="82">
        <v>0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2">
        <v>0</v>
      </c>
      <c r="AB84" s="82">
        <v>0</v>
      </c>
      <c r="AC84" s="82">
        <v>0</v>
      </c>
      <c r="AD84" s="82">
        <v>0</v>
      </c>
      <c r="AE84" s="82">
        <v>0</v>
      </c>
      <c r="AF84" s="82">
        <v>0</v>
      </c>
      <c r="AG84" s="82">
        <v>0</v>
      </c>
      <c r="AH84" s="82">
        <v>0</v>
      </c>
      <c r="AI84" s="82">
        <v>0</v>
      </c>
      <c r="AJ84" s="82">
        <v>0</v>
      </c>
      <c r="AK84" s="82">
        <v>0</v>
      </c>
      <c r="AL84" s="82">
        <v>0</v>
      </c>
      <c r="AM84" s="82">
        <v>0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  <c r="AZ84" s="82">
        <v>0</v>
      </c>
      <c r="BA84" s="82">
        <v>0</v>
      </c>
      <c r="BB84" s="73" t="s">
        <v>226</v>
      </c>
    </row>
    <row r="85" spans="1:54" ht="31.5" hidden="1">
      <c r="A85" s="46" t="s">
        <v>220</v>
      </c>
      <c r="B85" s="53" t="s">
        <v>221</v>
      </c>
      <c r="C85" s="48" t="s">
        <v>222</v>
      </c>
      <c r="D85" s="82">
        <v>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>
        <v>0</v>
      </c>
      <c r="Q85" s="82">
        <v>0</v>
      </c>
      <c r="R85" s="82">
        <v>0</v>
      </c>
      <c r="S85" s="82">
        <v>0</v>
      </c>
      <c r="T85" s="82">
        <v>0</v>
      </c>
      <c r="U85" s="82">
        <v>0</v>
      </c>
      <c r="V85" s="82">
        <v>0</v>
      </c>
      <c r="W85" s="82">
        <v>0</v>
      </c>
      <c r="X85" s="82">
        <v>0</v>
      </c>
      <c r="Y85" s="82">
        <v>0</v>
      </c>
      <c r="Z85" s="82">
        <v>0</v>
      </c>
      <c r="AA85" s="82">
        <v>0</v>
      </c>
      <c r="AB85" s="82">
        <v>0</v>
      </c>
      <c r="AC85" s="82">
        <v>0</v>
      </c>
      <c r="AD85" s="82">
        <v>0</v>
      </c>
      <c r="AE85" s="82">
        <v>0</v>
      </c>
      <c r="AF85" s="82">
        <v>0</v>
      </c>
      <c r="AG85" s="82">
        <v>0</v>
      </c>
      <c r="AH85" s="82">
        <v>0</v>
      </c>
      <c r="AI85" s="82">
        <v>0</v>
      </c>
      <c r="AJ85" s="82">
        <v>0</v>
      </c>
      <c r="AK85" s="82">
        <v>0</v>
      </c>
      <c r="AL85" s="82">
        <v>0</v>
      </c>
      <c r="AM85" s="82">
        <v>0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  <c r="AZ85" s="82">
        <v>0</v>
      </c>
      <c r="BA85" s="82">
        <v>0</v>
      </c>
      <c r="BB85" s="73" t="s">
        <v>226</v>
      </c>
    </row>
    <row r="86" spans="1:54" ht="31.5" hidden="1">
      <c r="A86" s="46" t="s">
        <v>276</v>
      </c>
      <c r="B86" s="113" t="s">
        <v>277</v>
      </c>
      <c r="C86" s="112" t="s">
        <v>278</v>
      </c>
      <c r="D86" s="82">
        <v>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0</v>
      </c>
      <c r="S86" s="82">
        <v>0</v>
      </c>
      <c r="T86" s="82">
        <v>0</v>
      </c>
      <c r="U86" s="82">
        <v>0</v>
      </c>
      <c r="V86" s="82">
        <v>0</v>
      </c>
      <c r="W86" s="82">
        <v>0</v>
      </c>
      <c r="X86" s="82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  <c r="AD86" s="82">
        <v>0</v>
      </c>
      <c r="AE86" s="82">
        <v>0</v>
      </c>
      <c r="AF86" s="82">
        <v>0</v>
      </c>
      <c r="AG86" s="82">
        <v>0</v>
      </c>
      <c r="AH86" s="82">
        <v>0</v>
      </c>
      <c r="AI86" s="82">
        <v>0</v>
      </c>
      <c r="AJ86" s="82">
        <v>0</v>
      </c>
      <c r="AK86" s="82">
        <v>0</v>
      </c>
      <c r="AL86" s="82">
        <v>0</v>
      </c>
      <c r="AM86" s="82">
        <v>0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82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  <c r="AZ86" s="82">
        <v>0</v>
      </c>
      <c r="BA86" s="82">
        <v>0</v>
      </c>
      <c r="BB86" s="73" t="s">
        <v>226</v>
      </c>
    </row>
    <row r="87" spans="1:54" ht="31.5" hidden="1">
      <c r="A87" s="46" t="s">
        <v>279</v>
      </c>
      <c r="B87" s="113" t="s">
        <v>280</v>
      </c>
      <c r="C87" s="112" t="s">
        <v>281</v>
      </c>
      <c r="D87" s="82">
        <v>0</v>
      </c>
      <c r="E87" s="82">
        <v>0</v>
      </c>
      <c r="F87" s="82">
        <v>0</v>
      </c>
      <c r="G87" s="82">
        <v>0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  <c r="P87" s="82">
        <v>0</v>
      </c>
      <c r="Q87" s="82">
        <v>0</v>
      </c>
      <c r="R87" s="82">
        <v>0</v>
      </c>
      <c r="S87" s="82">
        <v>0</v>
      </c>
      <c r="T87" s="82">
        <v>0</v>
      </c>
      <c r="U87" s="82">
        <v>0</v>
      </c>
      <c r="V87" s="82">
        <v>0</v>
      </c>
      <c r="W87" s="82">
        <v>0</v>
      </c>
      <c r="X87" s="82">
        <v>0</v>
      </c>
      <c r="Y87" s="82">
        <v>0</v>
      </c>
      <c r="Z87" s="82">
        <v>0</v>
      </c>
      <c r="AA87" s="82">
        <v>0</v>
      </c>
      <c r="AB87" s="82">
        <v>0</v>
      </c>
      <c r="AC87" s="82">
        <v>0</v>
      </c>
      <c r="AD87" s="82">
        <v>0</v>
      </c>
      <c r="AE87" s="82">
        <v>0</v>
      </c>
      <c r="AF87" s="82">
        <v>0</v>
      </c>
      <c r="AG87" s="82">
        <v>0</v>
      </c>
      <c r="AH87" s="82">
        <v>0</v>
      </c>
      <c r="AI87" s="82">
        <v>0</v>
      </c>
      <c r="AJ87" s="82">
        <v>0</v>
      </c>
      <c r="AK87" s="82">
        <v>0</v>
      </c>
      <c r="AL87" s="82">
        <v>0</v>
      </c>
      <c r="AM87" s="82">
        <v>0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82">
        <v>0</v>
      </c>
      <c r="AT87" s="82">
        <v>0</v>
      </c>
      <c r="AU87" s="82">
        <v>0</v>
      </c>
      <c r="AV87" s="82">
        <v>0</v>
      </c>
      <c r="AW87" s="82">
        <v>0</v>
      </c>
      <c r="AX87" s="82">
        <v>0</v>
      </c>
      <c r="AY87" s="82">
        <v>0</v>
      </c>
      <c r="AZ87" s="82">
        <v>0</v>
      </c>
      <c r="BA87" s="82">
        <v>0</v>
      </c>
      <c r="BB87" s="73" t="s">
        <v>226</v>
      </c>
    </row>
    <row r="88" spans="1:54" ht="31.5" hidden="1">
      <c r="A88" s="46" t="s">
        <v>282</v>
      </c>
      <c r="B88" s="113" t="s">
        <v>283</v>
      </c>
      <c r="C88" s="112" t="s">
        <v>284</v>
      </c>
      <c r="D88" s="82">
        <v>0</v>
      </c>
      <c r="E88" s="82">
        <v>0</v>
      </c>
      <c r="F88" s="82">
        <v>0</v>
      </c>
      <c r="G88" s="82">
        <v>0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  <c r="P88" s="82">
        <v>0</v>
      </c>
      <c r="Q88" s="82">
        <v>0</v>
      </c>
      <c r="R88" s="82">
        <v>0</v>
      </c>
      <c r="S88" s="82">
        <v>0</v>
      </c>
      <c r="T88" s="82">
        <v>0</v>
      </c>
      <c r="U88" s="82">
        <v>0</v>
      </c>
      <c r="V88" s="82">
        <v>0</v>
      </c>
      <c r="W88" s="82">
        <v>0</v>
      </c>
      <c r="X88" s="82">
        <v>0</v>
      </c>
      <c r="Y88" s="82">
        <v>0</v>
      </c>
      <c r="Z88" s="82">
        <v>0</v>
      </c>
      <c r="AA88" s="82">
        <v>0</v>
      </c>
      <c r="AB88" s="82">
        <v>0</v>
      </c>
      <c r="AC88" s="82">
        <v>0</v>
      </c>
      <c r="AD88" s="82">
        <v>0</v>
      </c>
      <c r="AE88" s="82">
        <v>0</v>
      </c>
      <c r="AF88" s="82">
        <v>0</v>
      </c>
      <c r="AG88" s="82">
        <v>0</v>
      </c>
      <c r="AH88" s="82">
        <v>0</v>
      </c>
      <c r="AI88" s="82">
        <v>0</v>
      </c>
      <c r="AJ88" s="82">
        <v>0</v>
      </c>
      <c r="AK88" s="82">
        <v>0</v>
      </c>
      <c r="AL88" s="82">
        <v>0</v>
      </c>
      <c r="AM88" s="82">
        <v>0</v>
      </c>
      <c r="AN88" s="82">
        <v>0</v>
      </c>
      <c r="AO88" s="82">
        <v>0</v>
      </c>
      <c r="AP88" s="82">
        <v>0</v>
      </c>
      <c r="AQ88" s="82">
        <v>0</v>
      </c>
      <c r="AR88" s="82">
        <v>0</v>
      </c>
      <c r="AS88" s="82">
        <v>0</v>
      </c>
      <c r="AT88" s="82">
        <v>0</v>
      </c>
      <c r="AU88" s="82">
        <v>0</v>
      </c>
      <c r="AV88" s="82">
        <v>0</v>
      </c>
      <c r="AW88" s="82">
        <v>0</v>
      </c>
      <c r="AX88" s="82">
        <v>0</v>
      </c>
      <c r="AY88" s="82">
        <v>0</v>
      </c>
      <c r="AZ88" s="82">
        <v>0</v>
      </c>
      <c r="BA88" s="82">
        <v>0</v>
      </c>
      <c r="BB88" s="73" t="s">
        <v>226</v>
      </c>
    </row>
    <row r="89" spans="1:54" ht="31.5" hidden="1">
      <c r="A89" s="46" t="s">
        <v>285</v>
      </c>
      <c r="B89" s="113" t="s">
        <v>286</v>
      </c>
      <c r="C89" s="112" t="s">
        <v>287</v>
      </c>
      <c r="D89" s="82">
        <v>0</v>
      </c>
      <c r="E89" s="82">
        <v>0</v>
      </c>
      <c r="F89" s="82">
        <v>0</v>
      </c>
      <c r="G89" s="82">
        <v>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  <c r="P89" s="82">
        <v>0</v>
      </c>
      <c r="Q89" s="82">
        <v>0</v>
      </c>
      <c r="R89" s="82">
        <v>0</v>
      </c>
      <c r="S89" s="82">
        <v>0</v>
      </c>
      <c r="T89" s="82">
        <v>0</v>
      </c>
      <c r="U89" s="82">
        <v>0</v>
      </c>
      <c r="V89" s="82">
        <v>0</v>
      </c>
      <c r="W89" s="82">
        <v>0</v>
      </c>
      <c r="X89" s="82">
        <v>0</v>
      </c>
      <c r="Y89" s="82">
        <v>0</v>
      </c>
      <c r="Z89" s="82">
        <v>0</v>
      </c>
      <c r="AA89" s="82">
        <v>0</v>
      </c>
      <c r="AB89" s="82">
        <v>0</v>
      </c>
      <c r="AC89" s="82">
        <v>0</v>
      </c>
      <c r="AD89" s="82">
        <v>0</v>
      </c>
      <c r="AE89" s="82">
        <v>0</v>
      </c>
      <c r="AF89" s="82">
        <v>0</v>
      </c>
      <c r="AG89" s="82">
        <v>0</v>
      </c>
      <c r="AH89" s="82">
        <v>0</v>
      </c>
      <c r="AI89" s="82">
        <v>0</v>
      </c>
      <c r="AJ89" s="82">
        <v>0</v>
      </c>
      <c r="AK89" s="82">
        <v>0</v>
      </c>
      <c r="AL89" s="82">
        <v>0</v>
      </c>
      <c r="AM89" s="82">
        <v>0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v>0</v>
      </c>
      <c r="AW89" s="82">
        <v>0</v>
      </c>
      <c r="AX89" s="82">
        <v>0</v>
      </c>
      <c r="AY89" s="82">
        <v>0</v>
      </c>
      <c r="AZ89" s="82">
        <v>0</v>
      </c>
      <c r="BA89" s="82">
        <v>0</v>
      </c>
      <c r="BB89" s="73" t="s">
        <v>226</v>
      </c>
    </row>
    <row r="90" spans="1:54" ht="31.5" hidden="1">
      <c r="A90" s="46" t="s">
        <v>288</v>
      </c>
      <c r="B90" s="113" t="s">
        <v>289</v>
      </c>
      <c r="C90" s="112" t="s">
        <v>290</v>
      </c>
      <c r="D90" s="82">
        <v>0</v>
      </c>
      <c r="E90" s="82">
        <v>0</v>
      </c>
      <c r="F90" s="82">
        <v>0</v>
      </c>
      <c r="G90" s="82">
        <v>0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  <c r="P90" s="82">
        <v>0</v>
      </c>
      <c r="Q90" s="82">
        <v>0</v>
      </c>
      <c r="R90" s="82">
        <v>0</v>
      </c>
      <c r="S90" s="82">
        <v>0</v>
      </c>
      <c r="T90" s="82">
        <v>0</v>
      </c>
      <c r="U90" s="82">
        <v>0</v>
      </c>
      <c r="V90" s="82">
        <v>0</v>
      </c>
      <c r="W90" s="82">
        <v>0</v>
      </c>
      <c r="X90" s="82">
        <v>0</v>
      </c>
      <c r="Y90" s="82">
        <v>0</v>
      </c>
      <c r="Z90" s="82">
        <v>0</v>
      </c>
      <c r="AA90" s="82">
        <v>0</v>
      </c>
      <c r="AB90" s="82">
        <v>0</v>
      </c>
      <c r="AC90" s="82">
        <v>0</v>
      </c>
      <c r="AD90" s="82">
        <v>0</v>
      </c>
      <c r="AE90" s="82">
        <v>0</v>
      </c>
      <c r="AF90" s="82">
        <v>0</v>
      </c>
      <c r="AG90" s="82">
        <v>0</v>
      </c>
      <c r="AH90" s="82">
        <v>0</v>
      </c>
      <c r="AI90" s="82">
        <v>0</v>
      </c>
      <c r="AJ90" s="82">
        <v>0</v>
      </c>
      <c r="AK90" s="82">
        <v>0</v>
      </c>
      <c r="AL90" s="82">
        <v>0</v>
      </c>
      <c r="AM90" s="82">
        <v>0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82">
        <v>0</v>
      </c>
      <c r="AT90" s="82">
        <v>0</v>
      </c>
      <c r="AU90" s="82">
        <v>0</v>
      </c>
      <c r="AV90" s="82">
        <v>0</v>
      </c>
      <c r="AW90" s="82">
        <v>0</v>
      </c>
      <c r="AX90" s="82">
        <v>0</v>
      </c>
      <c r="AY90" s="82">
        <v>0</v>
      </c>
      <c r="AZ90" s="82">
        <v>0</v>
      </c>
      <c r="BA90" s="82">
        <v>0</v>
      </c>
      <c r="BB90" s="73" t="s">
        <v>226</v>
      </c>
    </row>
    <row r="91" spans="1:54"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</row>
  </sheetData>
  <mergeCells count="23">
    <mergeCell ref="BB14:BB18"/>
    <mergeCell ref="D16:AB16"/>
    <mergeCell ref="AC16:BA16"/>
    <mergeCell ref="B14:B18"/>
    <mergeCell ref="C14:C18"/>
    <mergeCell ref="AM17:AQ17"/>
    <mergeCell ref="AR17:AV17"/>
    <mergeCell ref="AW17:BA17"/>
    <mergeCell ref="D17:H17"/>
    <mergeCell ref="I17:M17"/>
    <mergeCell ref="N17:R17"/>
    <mergeCell ref="S17:W17"/>
    <mergeCell ref="X17:AB17"/>
    <mergeCell ref="AC17:AG17"/>
    <mergeCell ref="AH17:AL17"/>
    <mergeCell ref="D14:AB15"/>
    <mergeCell ref="AC14:BA15"/>
    <mergeCell ref="A14:A18"/>
    <mergeCell ref="A5:AB5"/>
    <mergeCell ref="A7:AB7"/>
    <mergeCell ref="A8:AB8"/>
    <mergeCell ref="A10:AB10"/>
    <mergeCell ref="A12:AB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0" fitToWidth="2" fitToHeight="0" orientation="landscape" r:id="rId1"/>
  <headerFooter differentFirst="1" alignWithMargins="0">
    <oddHeader>&amp;C&amp;P</oddHeader>
  </headerFooter>
  <rowBreaks count="1" manualBreakCount="1">
    <brk id="90" max="53" man="1"/>
  </rowBreaks>
  <colBreaks count="1" manualBreakCount="1">
    <brk id="28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/>
  </sheetPr>
  <dimension ref="A1:BV88"/>
  <sheetViews>
    <sheetView view="pageBreakPreview" zoomScale="55" zoomScaleNormal="60" zoomScaleSheetLayoutView="55" workbookViewId="0">
      <selection activeCell="A64" sqref="A64:XFD64"/>
    </sheetView>
  </sheetViews>
  <sheetFormatPr defaultRowHeight="15.75"/>
  <cols>
    <col min="1" max="1" width="7.25" style="3" customWidth="1"/>
    <col min="2" max="2" width="29.875" style="3" customWidth="1"/>
    <col min="3" max="3" width="15.375" style="3" customWidth="1"/>
    <col min="4" max="4" width="6.5" style="3" customWidth="1"/>
    <col min="5" max="5" width="5.625" style="3" customWidth="1"/>
    <col min="6" max="6" width="7.25" style="3" customWidth="1"/>
    <col min="7" max="8" width="6.625" style="3" customWidth="1"/>
    <col min="9" max="13" width="5.625" style="3" customWidth="1"/>
    <col min="14" max="15" width="6.625" style="3" customWidth="1"/>
    <col min="16" max="20" width="5.625" style="3" customWidth="1"/>
    <col min="21" max="22" width="6.625" style="3" customWidth="1"/>
    <col min="23" max="27" width="5.625" style="3" customWidth="1"/>
    <col min="28" max="29" width="6.625" style="3" customWidth="1"/>
    <col min="30" max="31" width="5.625" style="3" customWidth="1"/>
    <col min="32" max="32" width="6.75" style="3" customWidth="1"/>
    <col min="33" max="33" width="5.625" style="3" customWidth="1"/>
    <col min="34" max="34" width="6.75" style="3" bestFit="1" customWidth="1"/>
    <col min="35" max="36" width="6.625" style="3" customWidth="1"/>
    <col min="37" max="37" width="5.625" style="3" customWidth="1"/>
    <col min="38" max="38" width="7.875" style="3" customWidth="1"/>
    <col min="39" max="41" width="5.625" style="3" customWidth="1"/>
    <col min="42" max="43" width="6.625" style="3" customWidth="1"/>
    <col min="44" max="45" width="5.625" style="3" customWidth="1"/>
    <col min="46" max="48" width="5.625" style="3" hidden="1" customWidth="1"/>
    <col min="49" max="50" width="6.625" style="3" hidden="1" customWidth="1"/>
    <col min="51" max="52" width="5.625" style="3" hidden="1" customWidth="1"/>
    <col min="53" max="53" width="5" style="3" customWidth="1"/>
    <col min="54" max="54" width="5.375" style="3" customWidth="1"/>
    <col min="55" max="55" width="6" style="3" customWidth="1"/>
    <col min="56" max="56" width="6.25" style="3" customWidth="1"/>
    <col min="57" max="57" width="6" style="3" customWidth="1"/>
    <col min="58" max="58" width="6.625" style="3" customWidth="1"/>
    <col min="59" max="59" width="6.375" style="3" customWidth="1"/>
    <col min="60" max="60" width="6.25" style="3" customWidth="1"/>
    <col min="61" max="61" width="6" style="3" customWidth="1"/>
    <col min="62" max="62" width="6.5" style="3" customWidth="1"/>
    <col min="63" max="63" width="6.875" style="3" customWidth="1"/>
    <col min="64" max="64" width="6.625" style="3" customWidth="1"/>
    <col min="65" max="67" width="6.5" style="3" customWidth="1"/>
    <col min="68" max="68" width="8.75" style="3" customWidth="1"/>
    <col min="69" max="69" width="5.625" style="3" customWidth="1"/>
    <col min="70" max="71" width="6.625" style="3" customWidth="1"/>
    <col min="72" max="73" width="5.625" style="3" customWidth="1"/>
    <col min="74" max="74" width="16.625" style="3" customWidth="1"/>
    <col min="75" max="16384" width="9" style="3"/>
  </cols>
  <sheetData>
    <row r="1" spans="1:74" s="4" customFormat="1" ht="18.75">
      <c r="Y1" s="8"/>
      <c r="AL1" s="166" t="s">
        <v>324</v>
      </c>
    </row>
    <row r="2" spans="1:74" s="4" customFormat="1" ht="18.75">
      <c r="Y2" s="8"/>
      <c r="AL2" s="167" t="s">
        <v>0</v>
      </c>
    </row>
    <row r="3" spans="1:74" s="4" customFormat="1" ht="18.75">
      <c r="Y3" s="8"/>
      <c r="AL3" s="167" t="s">
        <v>295</v>
      </c>
    </row>
    <row r="4" spans="1:74" s="4" customFormat="1" ht="18.75">
      <c r="A4" s="232" t="s">
        <v>325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</row>
    <row r="5" spans="1:74" s="4" customFormat="1">
      <c r="Y5" s="8"/>
    </row>
    <row r="6" spans="1:74" s="4" customFormat="1" ht="18.75">
      <c r="A6" s="196" t="s">
        <v>297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</row>
    <row r="7" spans="1:74" s="4" customFormat="1" ht="18.75">
      <c r="A7" s="196" t="s">
        <v>49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</row>
    <row r="8" spans="1:74" s="4" customFormat="1" ht="22.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169"/>
      <c r="X8" s="169"/>
      <c r="Y8" s="169"/>
      <c r="Z8" s="169"/>
      <c r="AA8" s="169"/>
      <c r="AB8" s="169"/>
      <c r="AC8" s="27"/>
      <c r="AD8" s="27"/>
      <c r="AE8" s="27"/>
      <c r="AF8" s="27"/>
      <c r="AG8" s="27"/>
      <c r="AH8" s="27"/>
      <c r="AI8" s="27"/>
      <c r="AJ8" s="27"/>
      <c r="AK8" s="27"/>
      <c r="AL8" s="27"/>
    </row>
    <row r="9" spans="1:74" s="4" customFormat="1" ht="18.75">
      <c r="A9" s="197" t="s">
        <v>298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</row>
    <row r="10" spans="1:74" s="4" customFormat="1" ht="18.75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96"/>
      <c r="X10" s="96"/>
      <c r="Y10" s="96"/>
      <c r="Z10" s="96"/>
      <c r="AA10" s="96"/>
      <c r="AB10" s="96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</row>
    <row r="11" spans="1:74" s="4" customFormat="1">
      <c r="A11" s="198" t="s">
        <v>330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</row>
    <row r="12" spans="1:74" ht="18.7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</row>
    <row r="13" spans="1:74" ht="15.75" customHeight="1">
      <c r="A13" s="221" t="s">
        <v>43</v>
      </c>
      <c r="B13" s="222" t="s">
        <v>42</v>
      </c>
      <c r="C13" s="222" t="s">
        <v>2</v>
      </c>
      <c r="D13" s="234" t="s">
        <v>34</v>
      </c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 t="s">
        <v>34</v>
      </c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  <c r="BI13" s="235"/>
      <c r="BJ13" s="235"/>
      <c r="BK13" s="235"/>
      <c r="BL13" s="235"/>
      <c r="BM13" s="235"/>
      <c r="BN13" s="235"/>
      <c r="BO13" s="235"/>
      <c r="BP13" s="235"/>
      <c r="BQ13" s="235"/>
      <c r="BR13" s="235"/>
      <c r="BS13" s="235"/>
      <c r="BT13" s="235"/>
      <c r="BU13" s="238"/>
      <c r="BV13" s="205" t="s">
        <v>16</v>
      </c>
    </row>
    <row r="14" spans="1:74" ht="15.75" customHeight="1">
      <c r="A14" s="221"/>
      <c r="B14" s="222"/>
      <c r="C14" s="222"/>
      <c r="D14" s="236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  <c r="BI14" s="237"/>
      <c r="BJ14" s="237"/>
      <c r="BK14" s="237"/>
      <c r="BL14" s="237"/>
      <c r="BM14" s="237"/>
      <c r="BN14" s="237"/>
      <c r="BO14" s="237"/>
      <c r="BP14" s="237"/>
      <c r="BQ14" s="237"/>
      <c r="BR14" s="237"/>
      <c r="BS14" s="237"/>
      <c r="BT14" s="237"/>
      <c r="BU14" s="239"/>
      <c r="BV14" s="205"/>
    </row>
    <row r="15" spans="1:74" ht="15.75" customHeight="1">
      <c r="A15" s="221"/>
      <c r="B15" s="222"/>
      <c r="C15" s="222"/>
      <c r="D15" s="221" t="s">
        <v>17</v>
      </c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 t="s">
        <v>18</v>
      </c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05"/>
    </row>
    <row r="16" spans="1:74" ht="30" customHeight="1">
      <c r="A16" s="221"/>
      <c r="B16" s="222"/>
      <c r="C16" s="222"/>
      <c r="D16" s="221" t="s">
        <v>23</v>
      </c>
      <c r="E16" s="221"/>
      <c r="F16" s="221"/>
      <c r="G16" s="221"/>
      <c r="H16" s="221"/>
      <c r="I16" s="221"/>
      <c r="J16" s="221"/>
      <c r="K16" s="221" t="s">
        <v>24</v>
      </c>
      <c r="L16" s="221"/>
      <c r="M16" s="221"/>
      <c r="N16" s="221"/>
      <c r="O16" s="221"/>
      <c r="P16" s="221"/>
      <c r="Q16" s="221"/>
      <c r="R16" s="221" t="s">
        <v>25</v>
      </c>
      <c r="S16" s="221"/>
      <c r="T16" s="221"/>
      <c r="U16" s="221"/>
      <c r="V16" s="221"/>
      <c r="W16" s="221"/>
      <c r="X16" s="221"/>
      <c r="Y16" s="221" t="s">
        <v>26</v>
      </c>
      <c r="Z16" s="221"/>
      <c r="AA16" s="221"/>
      <c r="AB16" s="221"/>
      <c r="AC16" s="221"/>
      <c r="AD16" s="221"/>
      <c r="AE16" s="221"/>
      <c r="AF16" s="221" t="s">
        <v>27</v>
      </c>
      <c r="AG16" s="221"/>
      <c r="AH16" s="221"/>
      <c r="AI16" s="221"/>
      <c r="AJ16" s="221"/>
      <c r="AK16" s="221"/>
      <c r="AL16" s="221"/>
      <c r="AM16" s="221" t="s">
        <v>23</v>
      </c>
      <c r="AN16" s="221"/>
      <c r="AO16" s="221"/>
      <c r="AP16" s="221"/>
      <c r="AQ16" s="221"/>
      <c r="AR16" s="221"/>
      <c r="AS16" s="221"/>
      <c r="AT16" s="221" t="s">
        <v>24</v>
      </c>
      <c r="AU16" s="221"/>
      <c r="AV16" s="221"/>
      <c r="AW16" s="221"/>
      <c r="AX16" s="221"/>
      <c r="AY16" s="221"/>
      <c r="AZ16" s="221"/>
      <c r="BA16" s="221" t="s">
        <v>25</v>
      </c>
      <c r="BB16" s="221"/>
      <c r="BC16" s="221"/>
      <c r="BD16" s="221"/>
      <c r="BE16" s="221"/>
      <c r="BF16" s="221"/>
      <c r="BG16" s="221"/>
      <c r="BH16" s="221" t="s">
        <v>26</v>
      </c>
      <c r="BI16" s="221"/>
      <c r="BJ16" s="221"/>
      <c r="BK16" s="221"/>
      <c r="BL16" s="221"/>
      <c r="BM16" s="221"/>
      <c r="BN16" s="221"/>
      <c r="BO16" s="221" t="s">
        <v>27</v>
      </c>
      <c r="BP16" s="221"/>
      <c r="BQ16" s="221"/>
      <c r="BR16" s="221"/>
      <c r="BS16" s="221"/>
      <c r="BT16" s="221"/>
      <c r="BU16" s="221"/>
      <c r="BV16" s="205"/>
    </row>
    <row r="17" spans="1:74" ht="60.75" customHeight="1">
      <c r="A17" s="221"/>
      <c r="B17" s="222"/>
      <c r="C17" s="222"/>
      <c r="D17" s="20" t="s">
        <v>3</v>
      </c>
      <c r="E17" s="20" t="s">
        <v>4</v>
      </c>
      <c r="F17" s="20" t="s">
        <v>19</v>
      </c>
      <c r="G17" s="20" t="s">
        <v>20</v>
      </c>
      <c r="H17" s="20" t="s">
        <v>9</v>
      </c>
      <c r="I17" s="20" t="s">
        <v>1</v>
      </c>
      <c r="J17" s="34" t="s">
        <v>21</v>
      </c>
      <c r="K17" s="20" t="s">
        <v>3</v>
      </c>
      <c r="L17" s="20" t="s">
        <v>4</v>
      </c>
      <c r="M17" s="20" t="s">
        <v>19</v>
      </c>
      <c r="N17" s="20" t="s">
        <v>20</v>
      </c>
      <c r="O17" s="20" t="s">
        <v>9</v>
      </c>
      <c r="P17" s="20" t="s">
        <v>1</v>
      </c>
      <c r="Q17" s="34" t="s">
        <v>21</v>
      </c>
      <c r="R17" s="20" t="s">
        <v>3</v>
      </c>
      <c r="S17" s="20" t="s">
        <v>4</v>
      </c>
      <c r="T17" s="20" t="s">
        <v>19</v>
      </c>
      <c r="U17" s="20" t="s">
        <v>20</v>
      </c>
      <c r="V17" s="20" t="s">
        <v>9</v>
      </c>
      <c r="W17" s="20" t="s">
        <v>1</v>
      </c>
      <c r="X17" s="34" t="s">
        <v>21</v>
      </c>
      <c r="Y17" s="20" t="s">
        <v>3</v>
      </c>
      <c r="Z17" s="20" t="s">
        <v>4</v>
      </c>
      <c r="AA17" s="20" t="s">
        <v>19</v>
      </c>
      <c r="AB17" s="20" t="s">
        <v>20</v>
      </c>
      <c r="AC17" s="20" t="s">
        <v>9</v>
      </c>
      <c r="AD17" s="20" t="s">
        <v>1</v>
      </c>
      <c r="AE17" s="34" t="s">
        <v>21</v>
      </c>
      <c r="AF17" s="20" t="s">
        <v>3</v>
      </c>
      <c r="AG17" s="20" t="s">
        <v>4</v>
      </c>
      <c r="AH17" s="20" t="s">
        <v>19</v>
      </c>
      <c r="AI17" s="20" t="s">
        <v>20</v>
      </c>
      <c r="AJ17" s="20" t="s">
        <v>9</v>
      </c>
      <c r="AK17" s="20" t="s">
        <v>1</v>
      </c>
      <c r="AL17" s="34" t="s">
        <v>21</v>
      </c>
      <c r="AM17" s="20" t="s">
        <v>3</v>
      </c>
      <c r="AN17" s="20" t="s">
        <v>4</v>
      </c>
      <c r="AO17" s="20" t="s">
        <v>19</v>
      </c>
      <c r="AP17" s="20" t="s">
        <v>20</v>
      </c>
      <c r="AQ17" s="20" t="s">
        <v>9</v>
      </c>
      <c r="AR17" s="20" t="s">
        <v>1</v>
      </c>
      <c r="AS17" s="34" t="s">
        <v>21</v>
      </c>
      <c r="AT17" s="20" t="s">
        <v>3</v>
      </c>
      <c r="AU17" s="20" t="s">
        <v>4</v>
      </c>
      <c r="AV17" s="20" t="s">
        <v>19</v>
      </c>
      <c r="AW17" s="20" t="s">
        <v>20</v>
      </c>
      <c r="AX17" s="20" t="s">
        <v>9</v>
      </c>
      <c r="AY17" s="20" t="s">
        <v>1</v>
      </c>
      <c r="AZ17" s="34" t="s">
        <v>21</v>
      </c>
      <c r="BA17" s="20" t="s">
        <v>3</v>
      </c>
      <c r="BB17" s="20" t="s">
        <v>4</v>
      </c>
      <c r="BC17" s="20" t="s">
        <v>19</v>
      </c>
      <c r="BD17" s="20" t="s">
        <v>20</v>
      </c>
      <c r="BE17" s="20" t="s">
        <v>9</v>
      </c>
      <c r="BF17" s="20" t="s">
        <v>1</v>
      </c>
      <c r="BG17" s="34" t="s">
        <v>21</v>
      </c>
      <c r="BH17" s="20" t="s">
        <v>3</v>
      </c>
      <c r="BI17" s="20" t="s">
        <v>4</v>
      </c>
      <c r="BJ17" s="20" t="s">
        <v>19</v>
      </c>
      <c r="BK17" s="20" t="s">
        <v>20</v>
      </c>
      <c r="BL17" s="20" t="s">
        <v>9</v>
      </c>
      <c r="BM17" s="20" t="s">
        <v>1</v>
      </c>
      <c r="BN17" s="34" t="s">
        <v>21</v>
      </c>
      <c r="BO17" s="20" t="s">
        <v>3</v>
      </c>
      <c r="BP17" s="20" t="s">
        <v>4</v>
      </c>
      <c r="BQ17" s="20" t="s">
        <v>19</v>
      </c>
      <c r="BR17" s="20" t="s">
        <v>20</v>
      </c>
      <c r="BS17" s="20" t="s">
        <v>9</v>
      </c>
      <c r="BT17" s="20" t="s">
        <v>1</v>
      </c>
      <c r="BU17" s="34" t="s">
        <v>21</v>
      </c>
      <c r="BV17" s="205"/>
    </row>
    <row r="18" spans="1:74">
      <c r="A18" s="25">
        <v>1</v>
      </c>
      <c r="B18" s="25">
        <v>2</v>
      </c>
      <c r="C18" s="25">
        <v>3</v>
      </c>
      <c r="D18" s="25">
        <v>4</v>
      </c>
      <c r="E18" s="25">
        <v>5</v>
      </c>
      <c r="F18" s="25">
        <v>6</v>
      </c>
      <c r="G18" s="25">
        <v>7</v>
      </c>
      <c r="H18" s="25">
        <v>8</v>
      </c>
      <c r="I18" s="25">
        <v>9</v>
      </c>
      <c r="J18" s="25">
        <v>10</v>
      </c>
      <c r="K18" s="25">
        <v>11</v>
      </c>
      <c r="L18" s="25">
        <v>12</v>
      </c>
      <c r="M18" s="25">
        <v>13</v>
      </c>
      <c r="N18" s="25">
        <v>14</v>
      </c>
      <c r="O18" s="25">
        <v>15</v>
      </c>
      <c r="P18" s="25">
        <v>16</v>
      </c>
      <c r="Q18" s="25">
        <v>17</v>
      </c>
      <c r="R18" s="25">
        <v>18</v>
      </c>
      <c r="S18" s="25">
        <v>19</v>
      </c>
      <c r="T18" s="25">
        <v>20</v>
      </c>
      <c r="U18" s="25">
        <v>21</v>
      </c>
      <c r="V18" s="25">
        <v>22</v>
      </c>
      <c r="W18" s="25">
        <v>23</v>
      </c>
      <c r="X18" s="25">
        <v>24</v>
      </c>
      <c r="Y18" s="25">
        <v>25</v>
      </c>
      <c r="Z18" s="25">
        <v>26</v>
      </c>
      <c r="AA18" s="25">
        <v>27</v>
      </c>
      <c r="AB18" s="25">
        <v>28</v>
      </c>
      <c r="AC18" s="25">
        <v>29</v>
      </c>
      <c r="AD18" s="25">
        <v>30</v>
      </c>
      <c r="AE18" s="25">
        <v>31</v>
      </c>
      <c r="AF18" s="25">
        <v>32</v>
      </c>
      <c r="AG18" s="25">
        <v>33</v>
      </c>
      <c r="AH18" s="25">
        <v>34</v>
      </c>
      <c r="AI18" s="25">
        <v>35</v>
      </c>
      <c r="AJ18" s="25">
        <v>36</v>
      </c>
      <c r="AK18" s="25">
        <v>37</v>
      </c>
      <c r="AL18" s="25">
        <v>38</v>
      </c>
      <c r="AM18" s="25">
        <v>39</v>
      </c>
      <c r="AN18" s="25">
        <v>40</v>
      </c>
      <c r="AO18" s="25">
        <v>41</v>
      </c>
      <c r="AP18" s="25">
        <v>42</v>
      </c>
      <c r="AQ18" s="25">
        <v>43</v>
      </c>
      <c r="AR18" s="25">
        <v>44</v>
      </c>
      <c r="AS18" s="25">
        <v>45</v>
      </c>
      <c r="AT18" s="25">
        <v>46</v>
      </c>
      <c r="AU18" s="25">
        <v>47</v>
      </c>
      <c r="AV18" s="25">
        <v>48</v>
      </c>
      <c r="AW18" s="25">
        <v>49</v>
      </c>
      <c r="AX18" s="25">
        <v>50</v>
      </c>
      <c r="AY18" s="25">
        <v>51</v>
      </c>
      <c r="AZ18" s="25">
        <v>52</v>
      </c>
      <c r="BA18" s="25">
        <v>53</v>
      </c>
      <c r="BB18" s="25">
        <v>54</v>
      </c>
      <c r="BC18" s="25">
        <v>55</v>
      </c>
      <c r="BD18" s="25">
        <v>56</v>
      </c>
      <c r="BE18" s="25">
        <v>57</v>
      </c>
      <c r="BF18" s="25">
        <v>58</v>
      </c>
      <c r="BG18" s="25">
        <v>59</v>
      </c>
      <c r="BH18" s="25">
        <v>60</v>
      </c>
      <c r="BI18" s="25">
        <v>61</v>
      </c>
      <c r="BJ18" s="25">
        <v>62</v>
      </c>
      <c r="BK18" s="25">
        <v>63</v>
      </c>
      <c r="BL18" s="25">
        <v>64</v>
      </c>
      <c r="BM18" s="25">
        <v>65</v>
      </c>
      <c r="BN18" s="25">
        <v>66</v>
      </c>
      <c r="BO18" s="25">
        <v>67</v>
      </c>
      <c r="BP18" s="25">
        <v>68</v>
      </c>
      <c r="BQ18" s="25">
        <v>69</v>
      </c>
      <c r="BR18" s="25">
        <v>70</v>
      </c>
      <c r="BS18" s="25">
        <v>71</v>
      </c>
      <c r="BT18" s="25">
        <v>72</v>
      </c>
      <c r="BU18" s="25">
        <v>73</v>
      </c>
      <c r="BV18" s="25">
        <v>74</v>
      </c>
    </row>
    <row r="19" spans="1:74" s="1" customFormat="1">
      <c r="A19" s="42" t="s">
        <v>69</v>
      </c>
      <c r="B19" s="43" t="s">
        <v>70</v>
      </c>
      <c r="C19" s="44" t="s">
        <v>71</v>
      </c>
      <c r="D19" s="104">
        <f t="shared" ref="D19:F19" si="0">D21</f>
        <v>1.4</v>
      </c>
      <c r="E19" s="104">
        <f t="shared" si="0"/>
        <v>0</v>
      </c>
      <c r="F19" s="104">
        <f t="shared" si="0"/>
        <v>54.015000000000001</v>
      </c>
      <c r="G19" s="104">
        <f t="shared" ref="G19:BO19" si="1">G21</f>
        <v>18.600000000000001</v>
      </c>
      <c r="H19" s="104">
        <f t="shared" si="1"/>
        <v>0.38</v>
      </c>
      <c r="I19" s="104">
        <f t="shared" si="1"/>
        <v>0</v>
      </c>
      <c r="J19" s="115">
        <f t="shared" si="1"/>
        <v>0</v>
      </c>
      <c r="K19" s="104">
        <f t="shared" si="1"/>
        <v>0</v>
      </c>
      <c r="L19" s="104">
        <f t="shared" si="1"/>
        <v>0</v>
      </c>
      <c r="M19" s="104">
        <f t="shared" si="1"/>
        <v>0</v>
      </c>
      <c r="N19" s="104">
        <f t="shared" si="1"/>
        <v>0</v>
      </c>
      <c r="O19" s="104">
        <f t="shared" si="1"/>
        <v>0</v>
      </c>
      <c r="P19" s="104">
        <f t="shared" si="1"/>
        <v>0</v>
      </c>
      <c r="Q19" s="115">
        <f t="shared" si="1"/>
        <v>0</v>
      </c>
      <c r="R19" s="104">
        <f t="shared" si="1"/>
        <v>0</v>
      </c>
      <c r="S19" s="104">
        <f t="shared" si="1"/>
        <v>0</v>
      </c>
      <c r="T19" s="104">
        <f t="shared" si="1"/>
        <v>0</v>
      </c>
      <c r="U19" s="104">
        <f t="shared" si="1"/>
        <v>0</v>
      </c>
      <c r="V19" s="104">
        <f t="shared" si="1"/>
        <v>0</v>
      </c>
      <c r="W19" s="104">
        <f t="shared" si="1"/>
        <v>0</v>
      </c>
      <c r="X19" s="115">
        <f t="shared" si="1"/>
        <v>0</v>
      </c>
      <c r="Y19" s="104">
        <f t="shared" si="1"/>
        <v>0</v>
      </c>
      <c r="Z19" s="104">
        <f t="shared" si="1"/>
        <v>0</v>
      </c>
      <c r="AA19" s="104">
        <f t="shared" si="1"/>
        <v>0</v>
      </c>
      <c r="AB19" s="104">
        <f t="shared" si="1"/>
        <v>0</v>
      </c>
      <c r="AC19" s="104">
        <f t="shared" si="1"/>
        <v>0</v>
      </c>
      <c r="AD19" s="104">
        <f t="shared" si="1"/>
        <v>0</v>
      </c>
      <c r="AE19" s="115">
        <f t="shared" si="1"/>
        <v>0</v>
      </c>
      <c r="AF19" s="104">
        <f>D19</f>
        <v>1.4</v>
      </c>
      <c r="AG19" s="104">
        <f t="shared" ref="AG19:AL19" si="2">E19</f>
        <v>0</v>
      </c>
      <c r="AH19" s="104">
        <f t="shared" si="2"/>
        <v>54.015000000000001</v>
      </c>
      <c r="AI19" s="104">
        <f t="shared" si="2"/>
        <v>18.600000000000001</v>
      </c>
      <c r="AJ19" s="104">
        <f t="shared" si="2"/>
        <v>0.38</v>
      </c>
      <c r="AK19" s="104">
        <f t="shared" si="2"/>
        <v>0</v>
      </c>
      <c r="AL19" s="104">
        <f t="shared" si="2"/>
        <v>0</v>
      </c>
      <c r="AM19" s="104">
        <f t="shared" si="1"/>
        <v>0</v>
      </c>
      <c r="AN19" s="104">
        <f t="shared" si="1"/>
        <v>0</v>
      </c>
      <c r="AO19" s="104">
        <f t="shared" si="1"/>
        <v>0</v>
      </c>
      <c r="AP19" s="104">
        <f t="shared" si="1"/>
        <v>0</v>
      </c>
      <c r="AQ19" s="104">
        <f t="shared" si="1"/>
        <v>0</v>
      </c>
      <c r="AR19" s="104">
        <f t="shared" si="1"/>
        <v>0</v>
      </c>
      <c r="AS19" s="115">
        <f t="shared" si="1"/>
        <v>0</v>
      </c>
      <c r="AT19" s="104">
        <f t="shared" si="1"/>
        <v>0</v>
      </c>
      <c r="AU19" s="104">
        <f t="shared" si="1"/>
        <v>0</v>
      </c>
      <c r="AV19" s="104">
        <f t="shared" si="1"/>
        <v>0</v>
      </c>
      <c r="AW19" s="104">
        <f t="shared" si="1"/>
        <v>0</v>
      </c>
      <c r="AX19" s="104">
        <f t="shared" si="1"/>
        <v>0</v>
      </c>
      <c r="AY19" s="104">
        <f t="shared" si="1"/>
        <v>0</v>
      </c>
      <c r="AZ19" s="115">
        <f t="shared" si="1"/>
        <v>0</v>
      </c>
      <c r="BA19" s="104">
        <f t="shared" si="1"/>
        <v>0</v>
      </c>
      <c r="BB19" s="104">
        <f t="shared" si="1"/>
        <v>0</v>
      </c>
      <c r="BC19" s="104">
        <f t="shared" si="1"/>
        <v>0</v>
      </c>
      <c r="BD19" s="104">
        <f t="shared" si="1"/>
        <v>0</v>
      </c>
      <c r="BE19" s="104">
        <f t="shared" si="1"/>
        <v>0</v>
      </c>
      <c r="BF19" s="104">
        <f t="shared" si="1"/>
        <v>0</v>
      </c>
      <c r="BG19" s="115">
        <f t="shared" si="1"/>
        <v>0</v>
      </c>
      <c r="BH19" s="104">
        <f t="shared" si="1"/>
        <v>0</v>
      </c>
      <c r="BI19" s="104">
        <f t="shared" si="1"/>
        <v>0</v>
      </c>
      <c r="BJ19" s="104">
        <f t="shared" si="1"/>
        <v>0</v>
      </c>
      <c r="BK19" s="104">
        <f t="shared" si="1"/>
        <v>0</v>
      </c>
      <c r="BL19" s="104">
        <f t="shared" si="1"/>
        <v>0</v>
      </c>
      <c r="BM19" s="104">
        <f t="shared" si="1"/>
        <v>0</v>
      </c>
      <c r="BN19" s="115">
        <f t="shared" si="1"/>
        <v>0</v>
      </c>
      <c r="BO19" s="104">
        <f t="shared" si="1"/>
        <v>0</v>
      </c>
      <c r="BP19" s="104">
        <f t="shared" ref="BP19:BU19" si="3">BP21</f>
        <v>0</v>
      </c>
      <c r="BQ19" s="104">
        <f t="shared" si="3"/>
        <v>0</v>
      </c>
      <c r="BR19" s="104">
        <f t="shared" si="3"/>
        <v>0</v>
      </c>
      <c r="BS19" s="104">
        <f t="shared" si="3"/>
        <v>0</v>
      </c>
      <c r="BT19" s="104">
        <f t="shared" si="3"/>
        <v>0</v>
      </c>
      <c r="BU19" s="115">
        <f t="shared" si="3"/>
        <v>0</v>
      </c>
      <c r="BV19" s="119" t="s">
        <v>226</v>
      </c>
    </row>
    <row r="20" spans="1:74">
      <c r="A20" s="42"/>
      <c r="B20" s="45" t="s">
        <v>72</v>
      </c>
      <c r="C20" s="44"/>
      <c r="D20" s="82"/>
      <c r="E20" s="82"/>
      <c r="F20" s="82"/>
      <c r="G20" s="82"/>
      <c r="H20" s="82"/>
      <c r="I20" s="82"/>
      <c r="J20" s="116"/>
      <c r="K20" s="82"/>
      <c r="L20" s="82"/>
      <c r="M20" s="82"/>
      <c r="N20" s="82"/>
      <c r="O20" s="82"/>
      <c r="P20" s="82"/>
      <c r="Q20" s="116"/>
      <c r="R20" s="82"/>
      <c r="S20" s="82"/>
      <c r="T20" s="82"/>
      <c r="U20" s="82"/>
      <c r="V20" s="82"/>
      <c r="W20" s="82"/>
      <c r="X20" s="116"/>
      <c r="Y20" s="82"/>
      <c r="Z20" s="82"/>
      <c r="AA20" s="82"/>
      <c r="AB20" s="82"/>
      <c r="AC20" s="82"/>
      <c r="AD20" s="82"/>
      <c r="AE20" s="116"/>
      <c r="AF20" s="82"/>
      <c r="AG20" s="82"/>
      <c r="AH20" s="82"/>
      <c r="AI20" s="82"/>
      <c r="AJ20" s="82"/>
      <c r="AK20" s="82"/>
      <c r="AL20" s="116"/>
      <c r="AM20" s="82"/>
      <c r="AN20" s="82"/>
      <c r="AO20" s="82"/>
      <c r="AP20" s="82"/>
      <c r="AQ20" s="82"/>
      <c r="AR20" s="82"/>
      <c r="AS20" s="116"/>
      <c r="AT20" s="82"/>
      <c r="AU20" s="82"/>
      <c r="AV20" s="82"/>
      <c r="AW20" s="82"/>
      <c r="AX20" s="82"/>
      <c r="AY20" s="82"/>
      <c r="AZ20" s="116"/>
      <c r="BA20" s="82"/>
      <c r="BB20" s="82"/>
      <c r="BC20" s="82"/>
      <c r="BD20" s="82"/>
      <c r="BE20" s="82"/>
      <c r="BF20" s="82"/>
      <c r="BG20" s="116"/>
      <c r="BH20" s="82"/>
      <c r="BI20" s="82"/>
      <c r="BJ20" s="82"/>
      <c r="BK20" s="82"/>
      <c r="BL20" s="82"/>
      <c r="BM20" s="82"/>
      <c r="BN20" s="116"/>
      <c r="BO20" s="82"/>
      <c r="BP20" s="82"/>
      <c r="BQ20" s="82"/>
      <c r="BR20" s="82"/>
      <c r="BS20" s="82"/>
      <c r="BT20" s="82"/>
      <c r="BU20" s="116"/>
      <c r="BV20" s="120"/>
    </row>
    <row r="21" spans="1:74" ht="78.75">
      <c r="A21" s="46" t="s">
        <v>73</v>
      </c>
      <c r="B21" s="47" t="s">
        <v>74</v>
      </c>
      <c r="C21" s="48" t="s">
        <v>71</v>
      </c>
      <c r="D21" s="82">
        <f t="shared" ref="D21:F21" si="4">D24+D23+D60+D61+D62+D63</f>
        <v>1.4</v>
      </c>
      <c r="E21" s="82">
        <f t="shared" si="4"/>
        <v>0</v>
      </c>
      <c r="F21" s="82">
        <f t="shared" si="4"/>
        <v>54.015000000000001</v>
      </c>
      <c r="G21" s="82">
        <f t="shared" ref="G21:BO21" si="5">G24+G23+G60+G61+G62+G63</f>
        <v>18.600000000000001</v>
      </c>
      <c r="H21" s="82">
        <f t="shared" si="5"/>
        <v>0.38</v>
      </c>
      <c r="I21" s="82">
        <f t="shared" si="5"/>
        <v>0</v>
      </c>
      <c r="J21" s="116">
        <f t="shared" si="5"/>
        <v>0</v>
      </c>
      <c r="K21" s="82">
        <f t="shared" si="5"/>
        <v>0</v>
      </c>
      <c r="L21" s="82">
        <f t="shared" si="5"/>
        <v>0</v>
      </c>
      <c r="M21" s="82">
        <f t="shared" si="5"/>
        <v>0</v>
      </c>
      <c r="N21" s="82">
        <f t="shared" si="5"/>
        <v>0</v>
      </c>
      <c r="O21" s="82">
        <f t="shared" si="5"/>
        <v>0</v>
      </c>
      <c r="P21" s="82">
        <f t="shared" si="5"/>
        <v>0</v>
      </c>
      <c r="Q21" s="116">
        <f t="shared" si="5"/>
        <v>0</v>
      </c>
      <c r="R21" s="82">
        <f t="shared" si="5"/>
        <v>0</v>
      </c>
      <c r="S21" s="82">
        <f t="shared" si="5"/>
        <v>0</v>
      </c>
      <c r="T21" s="82">
        <f t="shared" si="5"/>
        <v>0</v>
      </c>
      <c r="U21" s="82">
        <f t="shared" si="5"/>
        <v>0</v>
      </c>
      <c r="V21" s="82">
        <f t="shared" si="5"/>
        <v>0</v>
      </c>
      <c r="W21" s="82">
        <f t="shared" si="5"/>
        <v>0</v>
      </c>
      <c r="X21" s="116">
        <f t="shared" si="5"/>
        <v>0</v>
      </c>
      <c r="Y21" s="82">
        <f t="shared" si="5"/>
        <v>0</v>
      </c>
      <c r="Z21" s="82">
        <f t="shared" si="5"/>
        <v>0</v>
      </c>
      <c r="AA21" s="82">
        <f t="shared" si="5"/>
        <v>0</v>
      </c>
      <c r="AB21" s="82">
        <f t="shared" si="5"/>
        <v>0</v>
      </c>
      <c r="AC21" s="82">
        <f t="shared" si="5"/>
        <v>0</v>
      </c>
      <c r="AD21" s="82">
        <f t="shared" si="5"/>
        <v>0</v>
      </c>
      <c r="AE21" s="116">
        <f t="shared" si="5"/>
        <v>0</v>
      </c>
      <c r="AF21" s="82">
        <f>D21</f>
        <v>1.4</v>
      </c>
      <c r="AG21" s="82">
        <f t="shared" ref="AG21:AL21" si="6">E21</f>
        <v>0</v>
      </c>
      <c r="AH21" s="82">
        <f t="shared" si="6"/>
        <v>54.015000000000001</v>
      </c>
      <c r="AI21" s="82">
        <f t="shared" si="6"/>
        <v>18.600000000000001</v>
      </c>
      <c r="AJ21" s="82">
        <f t="shared" si="6"/>
        <v>0.38</v>
      </c>
      <c r="AK21" s="82">
        <f t="shared" si="6"/>
        <v>0</v>
      </c>
      <c r="AL21" s="82">
        <f t="shared" si="6"/>
        <v>0</v>
      </c>
      <c r="AM21" s="82">
        <f t="shared" si="5"/>
        <v>0</v>
      </c>
      <c r="AN21" s="82">
        <f t="shared" si="5"/>
        <v>0</v>
      </c>
      <c r="AO21" s="82">
        <f t="shared" si="5"/>
        <v>0</v>
      </c>
      <c r="AP21" s="82">
        <f t="shared" si="5"/>
        <v>0</v>
      </c>
      <c r="AQ21" s="82">
        <f t="shared" si="5"/>
        <v>0</v>
      </c>
      <c r="AR21" s="82">
        <f t="shared" si="5"/>
        <v>0</v>
      </c>
      <c r="AS21" s="116">
        <f t="shared" si="5"/>
        <v>0</v>
      </c>
      <c r="AT21" s="82">
        <f t="shared" si="5"/>
        <v>0</v>
      </c>
      <c r="AU21" s="82">
        <f t="shared" si="5"/>
        <v>0</v>
      </c>
      <c r="AV21" s="82">
        <f t="shared" si="5"/>
        <v>0</v>
      </c>
      <c r="AW21" s="82">
        <f t="shared" si="5"/>
        <v>0</v>
      </c>
      <c r="AX21" s="82">
        <f t="shared" si="5"/>
        <v>0</v>
      </c>
      <c r="AY21" s="82">
        <f t="shared" si="5"/>
        <v>0</v>
      </c>
      <c r="AZ21" s="116">
        <f t="shared" si="5"/>
        <v>0</v>
      </c>
      <c r="BA21" s="82">
        <f t="shared" si="5"/>
        <v>0</v>
      </c>
      <c r="BB21" s="82">
        <f t="shared" si="5"/>
        <v>0</v>
      </c>
      <c r="BC21" s="82">
        <f t="shared" si="5"/>
        <v>0</v>
      </c>
      <c r="BD21" s="82">
        <f t="shared" si="5"/>
        <v>0</v>
      </c>
      <c r="BE21" s="82">
        <f t="shared" si="5"/>
        <v>0</v>
      </c>
      <c r="BF21" s="82">
        <f t="shared" si="5"/>
        <v>0</v>
      </c>
      <c r="BG21" s="116">
        <f t="shared" si="5"/>
        <v>0</v>
      </c>
      <c r="BH21" s="82">
        <f t="shared" si="5"/>
        <v>0</v>
      </c>
      <c r="BI21" s="82">
        <f t="shared" si="5"/>
        <v>0</v>
      </c>
      <c r="BJ21" s="82">
        <f t="shared" si="5"/>
        <v>0</v>
      </c>
      <c r="BK21" s="82">
        <f t="shared" si="5"/>
        <v>0</v>
      </c>
      <c r="BL21" s="82">
        <f t="shared" si="5"/>
        <v>0</v>
      </c>
      <c r="BM21" s="82">
        <f t="shared" si="5"/>
        <v>0</v>
      </c>
      <c r="BN21" s="116">
        <f t="shared" si="5"/>
        <v>0</v>
      </c>
      <c r="BO21" s="82">
        <f t="shared" si="5"/>
        <v>0</v>
      </c>
      <c r="BP21" s="82">
        <f t="shared" ref="BP21:BU21" si="7">BP24+BP23+BP60+BP61+BP62+BP63</f>
        <v>0</v>
      </c>
      <c r="BQ21" s="82">
        <f t="shared" si="7"/>
        <v>0</v>
      </c>
      <c r="BR21" s="82">
        <f t="shared" si="7"/>
        <v>0</v>
      </c>
      <c r="BS21" s="82">
        <f t="shared" si="7"/>
        <v>0</v>
      </c>
      <c r="BT21" s="82">
        <f t="shared" si="7"/>
        <v>0</v>
      </c>
      <c r="BU21" s="116">
        <f t="shared" si="7"/>
        <v>0</v>
      </c>
      <c r="BV21" s="119" t="s">
        <v>226</v>
      </c>
    </row>
    <row r="22" spans="1:74">
      <c r="A22" s="46"/>
      <c r="B22" s="47" t="s">
        <v>72</v>
      </c>
      <c r="C22" s="48"/>
      <c r="D22" s="82"/>
      <c r="E22" s="82"/>
      <c r="F22" s="82"/>
      <c r="G22" s="82"/>
      <c r="H22" s="82"/>
      <c r="I22" s="82"/>
      <c r="J22" s="116"/>
      <c r="K22" s="82"/>
      <c r="L22" s="82"/>
      <c r="M22" s="82"/>
      <c r="N22" s="82"/>
      <c r="O22" s="82"/>
      <c r="P22" s="82"/>
      <c r="Q22" s="116"/>
      <c r="R22" s="82"/>
      <c r="S22" s="82"/>
      <c r="T22" s="82"/>
      <c r="U22" s="82"/>
      <c r="V22" s="82"/>
      <c r="W22" s="82"/>
      <c r="X22" s="116"/>
      <c r="Y22" s="82"/>
      <c r="Z22" s="82"/>
      <c r="AA22" s="82"/>
      <c r="AB22" s="82"/>
      <c r="AC22" s="82"/>
      <c r="AD22" s="82"/>
      <c r="AE22" s="116"/>
      <c r="AF22" s="82"/>
      <c r="AG22" s="82"/>
      <c r="AH22" s="82"/>
      <c r="AI22" s="82"/>
      <c r="AJ22" s="82"/>
      <c r="AK22" s="82"/>
      <c r="AL22" s="116"/>
      <c r="AM22" s="82"/>
      <c r="AN22" s="82"/>
      <c r="AO22" s="82"/>
      <c r="AP22" s="82"/>
      <c r="AQ22" s="82"/>
      <c r="AR22" s="82"/>
      <c r="AS22" s="116"/>
      <c r="AT22" s="82"/>
      <c r="AU22" s="82"/>
      <c r="AV22" s="82"/>
      <c r="AW22" s="82"/>
      <c r="AX22" s="82"/>
      <c r="AY22" s="82"/>
      <c r="AZ22" s="116"/>
      <c r="BA22" s="82"/>
      <c r="BB22" s="82"/>
      <c r="BC22" s="82"/>
      <c r="BD22" s="82"/>
      <c r="BE22" s="82"/>
      <c r="BF22" s="82"/>
      <c r="BG22" s="116"/>
      <c r="BH22" s="82"/>
      <c r="BI22" s="82"/>
      <c r="BJ22" s="82"/>
      <c r="BK22" s="82"/>
      <c r="BL22" s="82"/>
      <c r="BM22" s="82"/>
      <c r="BN22" s="116"/>
      <c r="BO22" s="82"/>
      <c r="BP22" s="82"/>
      <c r="BQ22" s="82"/>
      <c r="BR22" s="82"/>
      <c r="BS22" s="82"/>
      <c r="BT22" s="82"/>
      <c r="BU22" s="116"/>
      <c r="BV22" s="119"/>
    </row>
    <row r="23" spans="1:74" ht="31.5">
      <c r="A23" s="46" t="s">
        <v>75</v>
      </c>
      <c r="B23" s="47" t="s">
        <v>76</v>
      </c>
      <c r="C23" s="48" t="s">
        <v>71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116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116">
        <v>0</v>
      </c>
      <c r="R23" s="82">
        <v>0</v>
      </c>
      <c r="S23" s="82">
        <v>0</v>
      </c>
      <c r="T23" s="82">
        <v>0</v>
      </c>
      <c r="U23" s="82">
        <v>0</v>
      </c>
      <c r="V23" s="82">
        <v>0</v>
      </c>
      <c r="W23" s="82">
        <v>0</v>
      </c>
      <c r="X23" s="116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  <c r="AD23" s="82">
        <v>0</v>
      </c>
      <c r="AE23" s="116">
        <v>0</v>
      </c>
      <c r="AF23" s="82">
        <f>D23</f>
        <v>0</v>
      </c>
      <c r="AG23" s="82">
        <f t="shared" ref="AG23:AG24" si="8">E23</f>
        <v>0</v>
      </c>
      <c r="AH23" s="82">
        <f t="shared" ref="AH23:AH24" si="9">F23</f>
        <v>0</v>
      </c>
      <c r="AI23" s="82">
        <f t="shared" ref="AI23:AI24" si="10">G23</f>
        <v>0</v>
      </c>
      <c r="AJ23" s="82">
        <f t="shared" ref="AJ23:AJ24" si="11">H23</f>
        <v>0</v>
      </c>
      <c r="AK23" s="82">
        <f t="shared" ref="AK23:AK24" si="12">I23</f>
        <v>0</v>
      </c>
      <c r="AL23" s="82">
        <f t="shared" ref="AL23:AL24" si="13">J23</f>
        <v>0</v>
      </c>
      <c r="AM23" s="82">
        <v>0</v>
      </c>
      <c r="AN23" s="82">
        <v>0</v>
      </c>
      <c r="AO23" s="82">
        <v>0</v>
      </c>
      <c r="AP23" s="82">
        <v>0</v>
      </c>
      <c r="AQ23" s="82">
        <v>0</v>
      </c>
      <c r="AR23" s="82">
        <v>0</v>
      </c>
      <c r="AS23" s="116">
        <v>0</v>
      </c>
      <c r="AT23" s="82">
        <v>0</v>
      </c>
      <c r="AU23" s="82">
        <v>0</v>
      </c>
      <c r="AV23" s="82">
        <v>0</v>
      </c>
      <c r="AW23" s="82">
        <v>0</v>
      </c>
      <c r="AX23" s="82">
        <v>0</v>
      </c>
      <c r="AY23" s="82">
        <v>0</v>
      </c>
      <c r="AZ23" s="116">
        <v>0</v>
      </c>
      <c r="BA23" s="82">
        <v>0</v>
      </c>
      <c r="BB23" s="82">
        <v>0</v>
      </c>
      <c r="BC23" s="82">
        <v>0</v>
      </c>
      <c r="BD23" s="82">
        <v>0</v>
      </c>
      <c r="BE23" s="82">
        <v>0</v>
      </c>
      <c r="BF23" s="82">
        <v>0</v>
      </c>
      <c r="BG23" s="116">
        <v>0</v>
      </c>
      <c r="BH23" s="82">
        <v>0</v>
      </c>
      <c r="BI23" s="82">
        <v>0</v>
      </c>
      <c r="BJ23" s="82">
        <v>0</v>
      </c>
      <c r="BK23" s="82">
        <v>0</v>
      </c>
      <c r="BL23" s="82">
        <v>0</v>
      </c>
      <c r="BM23" s="82">
        <v>0</v>
      </c>
      <c r="BN23" s="116">
        <v>0</v>
      </c>
      <c r="BO23" s="82">
        <v>0</v>
      </c>
      <c r="BP23" s="82">
        <v>0</v>
      </c>
      <c r="BQ23" s="82">
        <v>0</v>
      </c>
      <c r="BR23" s="82">
        <v>0</v>
      </c>
      <c r="BS23" s="82">
        <v>0</v>
      </c>
      <c r="BT23" s="82">
        <v>0</v>
      </c>
      <c r="BU23" s="116">
        <v>0</v>
      </c>
      <c r="BV23" s="119" t="s">
        <v>226</v>
      </c>
    </row>
    <row r="24" spans="1:74" ht="47.25">
      <c r="A24" s="46" t="s">
        <v>77</v>
      </c>
      <c r="B24" s="47" t="s">
        <v>78</v>
      </c>
      <c r="C24" s="48" t="s">
        <v>71</v>
      </c>
      <c r="D24" s="82">
        <f t="shared" ref="D24:F24" si="14">D26+D32</f>
        <v>1.4</v>
      </c>
      <c r="E24" s="82">
        <f t="shared" si="14"/>
        <v>0</v>
      </c>
      <c r="F24" s="82">
        <f t="shared" si="14"/>
        <v>54.015000000000001</v>
      </c>
      <c r="G24" s="82">
        <f t="shared" ref="G24:BO24" si="15">G26+G32</f>
        <v>18.600000000000001</v>
      </c>
      <c r="H24" s="82">
        <f t="shared" si="15"/>
        <v>0.38</v>
      </c>
      <c r="I24" s="82">
        <f t="shared" si="15"/>
        <v>0</v>
      </c>
      <c r="J24" s="116">
        <f t="shared" si="15"/>
        <v>0</v>
      </c>
      <c r="K24" s="82">
        <f t="shared" si="15"/>
        <v>0</v>
      </c>
      <c r="L24" s="82">
        <f t="shared" si="15"/>
        <v>0</v>
      </c>
      <c r="M24" s="82">
        <f t="shared" si="15"/>
        <v>0</v>
      </c>
      <c r="N24" s="82">
        <f t="shared" si="15"/>
        <v>0</v>
      </c>
      <c r="O24" s="82">
        <f t="shared" si="15"/>
        <v>0</v>
      </c>
      <c r="P24" s="82">
        <f t="shared" si="15"/>
        <v>0</v>
      </c>
      <c r="Q24" s="116">
        <f t="shared" si="15"/>
        <v>0</v>
      </c>
      <c r="R24" s="82">
        <f t="shared" si="15"/>
        <v>0</v>
      </c>
      <c r="S24" s="82">
        <f t="shared" si="15"/>
        <v>0</v>
      </c>
      <c r="T24" s="82">
        <f t="shared" si="15"/>
        <v>0</v>
      </c>
      <c r="U24" s="82">
        <f t="shared" si="15"/>
        <v>0</v>
      </c>
      <c r="V24" s="82">
        <f t="shared" si="15"/>
        <v>0</v>
      </c>
      <c r="W24" s="82">
        <f t="shared" si="15"/>
        <v>0</v>
      </c>
      <c r="X24" s="116">
        <f t="shared" si="15"/>
        <v>0</v>
      </c>
      <c r="Y24" s="82">
        <f t="shared" si="15"/>
        <v>0</v>
      </c>
      <c r="Z24" s="82">
        <f t="shared" si="15"/>
        <v>0</v>
      </c>
      <c r="AA24" s="82">
        <f t="shared" si="15"/>
        <v>0</v>
      </c>
      <c r="AB24" s="82">
        <f t="shared" si="15"/>
        <v>0</v>
      </c>
      <c r="AC24" s="82">
        <f t="shared" si="15"/>
        <v>0</v>
      </c>
      <c r="AD24" s="82">
        <f t="shared" si="15"/>
        <v>0</v>
      </c>
      <c r="AE24" s="116">
        <f t="shared" si="15"/>
        <v>0</v>
      </c>
      <c r="AF24" s="82">
        <f>D24</f>
        <v>1.4</v>
      </c>
      <c r="AG24" s="82">
        <f t="shared" si="8"/>
        <v>0</v>
      </c>
      <c r="AH24" s="82">
        <f t="shared" si="9"/>
        <v>54.015000000000001</v>
      </c>
      <c r="AI24" s="82">
        <f t="shared" si="10"/>
        <v>18.600000000000001</v>
      </c>
      <c r="AJ24" s="82">
        <f t="shared" si="11"/>
        <v>0.38</v>
      </c>
      <c r="AK24" s="82">
        <f t="shared" si="12"/>
        <v>0</v>
      </c>
      <c r="AL24" s="82">
        <f t="shared" si="13"/>
        <v>0</v>
      </c>
      <c r="AM24" s="82">
        <f t="shared" si="15"/>
        <v>0</v>
      </c>
      <c r="AN24" s="82">
        <f t="shared" si="15"/>
        <v>0</v>
      </c>
      <c r="AO24" s="82">
        <f t="shared" si="15"/>
        <v>0</v>
      </c>
      <c r="AP24" s="82">
        <f t="shared" si="15"/>
        <v>0</v>
      </c>
      <c r="AQ24" s="82">
        <f t="shared" si="15"/>
        <v>0</v>
      </c>
      <c r="AR24" s="82">
        <f t="shared" si="15"/>
        <v>0</v>
      </c>
      <c r="AS24" s="116">
        <f t="shared" si="15"/>
        <v>0</v>
      </c>
      <c r="AT24" s="82">
        <f t="shared" si="15"/>
        <v>0</v>
      </c>
      <c r="AU24" s="82">
        <f t="shared" si="15"/>
        <v>0</v>
      </c>
      <c r="AV24" s="82">
        <f t="shared" si="15"/>
        <v>0</v>
      </c>
      <c r="AW24" s="82">
        <f t="shared" si="15"/>
        <v>0</v>
      </c>
      <c r="AX24" s="82">
        <f t="shared" si="15"/>
        <v>0</v>
      </c>
      <c r="AY24" s="82">
        <f t="shared" si="15"/>
        <v>0</v>
      </c>
      <c r="AZ24" s="116">
        <f t="shared" si="15"/>
        <v>0</v>
      </c>
      <c r="BA24" s="82">
        <f t="shared" si="15"/>
        <v>0</v>
      </c>
      <c r="BB24" s="82">
        <f t="shared" si="15"/>
        <v>0</v>
      </c>
      <c r="BC24" s="82">
        <f t="shared" si="15"/>
        <v>0</v>
      </c>
      <c r="BD24" s="82">
        <f t="shared" si="15"/>
        <v>0</v>
      </c>
      <c r="BE24" s="82">
        <f t="shared" si="15"/>
        <v>0</v>
      </c>
      <c r="BF24" s="82">
        <f t="shared" si="15"/>
        <v>0</v>
      </c>
      <c r="BG24" s="116">
        <f t="shared" si="15"/>
        <v>0</v>
      </c>
      <c r="BH24" s="82">
        <f t="shared" si="15"/>
        <v>0</v>
      </c>
      <c r="BI24" s="82">
        <f t="shared" si="15"/>
        <v>0</v>
      </c>
      <c r="BJ24" s="82">
        <f t="shared" si="15"/>
        <v>0</v>
      </c>
      <c r="BK24" s="82">
        <f t="shared" si="15"/>
        <v>0</v>
      </c>
      <c r="BL24" s="82">
        <f t="shared" si="15"/>
        <v>0</v>
      </c>
      <c r="BM24" s="82">
        <f t="shared" si="15"/>
        <v>0</v>
      </c>
      <c r="BN24" s="116">
        <f t="shared" si="15"/>
        <v>0</v>
      </c>
      <c r="BO24" s="82">
        <f t="shared" si="15"/>
        <v>0</v>
      </c>
      <c r="BP24" s="82">
        <f t="shared" ref="BP24:BU24" si="16">BP26+BP32</f>
        <v>0</v>
      </c>
      <c r="BQ24" s="82">
        <f t="shared" si="16"/>
        <v>0</v>
      </c>
      <c r="BR24" s="82">
        <f t="shared" si="16"/>
        <v>0</v>
      </c>
      <c r="BS24" s="82">
        <f t="shared" si="16"/>
        <v>0</v>
      </c>
      <c r="BT24" s="82">
        <f t="shared" si="16"/>
        <v>0</v>
      </c>
      <c r="BU24" s="116">
        <f t="shared" si="16"/>
        <v>0</v>
      </c>
      <c r="BV24" s="119" t="s">
        <v>226</v>
      </c>
    </row>
    <row r="25" spans="1:74">
      <c r="A25" s="46"/>
      <c r="B25" s="47" t="s">
        <v>72</v>
      </c>
      <c r="C25" s="48"/>
      <c r="D25" s="82"/>
      <c r="E25" s="82"/>
      <c r="F25" s="82"/>
      <c r="G25" s="82"/>
      <c r="H25" s="82"/>
      <c r="I25" s="82"/>
      <c r="J25" s="116"/>
      <c r="K25" s="82"/>
      <c r="L25" s="82"/>
      <c r="M25" s="82"/>
      <c r="N25" s="82"/>
      <c r="O25" s="82"/>
      <c r="P25" s="82"/>
      <c r="Q25" s="116"/>
      <c r="R25" s="82"/>
      <c r="S25" s="82"/>
      <c r="T25" s="82"/>
      <c r="U25" s="82"/>
      <c r="V25" s="82"/>
      <c r="W25" s="82"/>
      <c r="X25" s="116"/>
      <c r="Y25" s="82"/>
      <c r="Z25" s="82"/>
      <c r="AA25" s="82"/>
      <c r="AB25" s="82"/>
      <c r="AC25" s="82"/>
      <c r="AD25" s="82"/>
      <c r="AE25" s="116"/>
      <c r="AF25" s="82"/>
      <c r="AG25" s="82"/>
      <c r="AH25" s="82"/>
      <c r="AI25" s="82"/>
      <c r="AJ25" s="82"/>
      <c r="AK25" s="82"/>
      <c r="AL25" s="116"/>
      <c r="AM25" s="82"/>
      <c r="AN25" s="82"/>
      <c r="AO25" s="82"/>
      <c r="AP25" s="82"/>
      <c r="AQ25" s="82"/>
      <c r="AR25" s="82"/>
      <c r="AS25" s="116"/>
      <c r="AT25" s="82"/>
      <c r="AU25" s="82"/>
      <c r="AV25" s="82"/>
      <c r="AW25" s="82"/>
      <c r="AX25" s="82"/>
      <c r="AY25" s="82"/>
      <c r="AZ25" s="116"/>
      <c r="BA25" s="82"/>
      <c r="BB25" s="82"/>
      <c r="BC25" s="82"/>
      <c r="BD25" s="82"/>
      <c r="BE25" s="82"/>
      <c r="BF25" s="82"/>
      <c r="BG25" s="116"/>
      <c r="BH25" s="82"/>
      <c r="BI25" s="82"/>
      <c r="BJ25" s="82"/>
      <c r="BK25" s="82"/>
      <c r="BL25" s="82"/>
      <c r="BM25" s="82"/>
      <c r="BN25" s="116"/>
      <c r="BO25" s="82"/>
      <c r="BP25" s="82"/>
      <c r="BQ25" s="82"/>
      <c r="BR25" s="82"/>
      <c r="BS25" s="82"/>
      <c r="BT25" s="82"/>
      <c r="BU25" s="116"/>
      <c r="BV25" s="119"/>
    </row>
    <row r="26" spans="1:74" ht="94.5">
      <c r="A26" s="49" t="s">
        <v>79</v>
      </c>
      <c r="B26" s="47" t="s">
        <v>80</v>
      </c>
      <c r="C26" s="48" t="s">
        <v>71</v>
      </c>
      <c r="D26" s="82">
        <f t="shared" ref="D26:F26" si="17">D28</f>
        <v>1.4</v>
      </c>
      <c r="E26" s="82">
        <f t="shared" si="17"/>
        <v>0</v>
      </c>
      <c r="F26" s="82">
        <f t="shared" si="17"/>
        <v>0</v>
      </c>
      <c r="G26" s="82">
        <f t="shared" ref="G26:BO26" si="18">G28</f>
        <v>0</v>
      </c>
      <c r="H26" s="82">
        <f t="shared" si="18"/>
        <v>0</v>
      </c>
      <c r="I26" s="82">
        <f t="shared" si="18"/>
        <v>0</v>
      </c>
      <c r="J26" s="116">
        <f t="shared" si="18"/>
        <v>0</v>
      </c>
      <c r="K26" s="82">
        <f t="shared" si="18"/>
        <v>0</v>
      </c>
      <c r="L26" s="82">
        <f t="shared" si="18"/>
        <v>0</v>
      </c>
      <c r="M26" s="82">
        <f t="shared" si="18"/>
        <v>0</v>
      </c>
      <c r="N26" s="82">
        <f t="shared" si="18"/>
        <v>0</v>
      </c>
      <c r="O26" s="82">
        <f t="shared" si="18"/>
        <v>0</v>
      </c>
      <c r="P26" s="82">
        <f t="shared" si="18"/>
        <v>0</v>
      </c>
      <c r="Q26" s="116">
        <f t="shared" si="18"/>
        <v>0</v>
      </c>
      <c r="R26" s="82">
        <f t="shared" si="18"/>
        <v>0</v>
      </c>
      <c r="S26" s="82">
        <f t="shared" si="18"/>
        <v>0</v>
      </c>
      <c r="T26" s="82">
        <f t="shared" si="18"/>
        <v>0</v>
      </c>
      <c r="U26" s="82">
        <f t="shared" si="18"/>
        <v>0</v>
      </c>
      <c r="V26" s="82">
        <f t="shared" si="18"/>
        <v>0</v>
      </c>
      <c r="W26" s="82">
        <f t="shared" si="18"/>
        <v>0</v>
      </c>
      <c r="X26" s="116">
        <f t="shared" si="18"/>
        <v>0</v>
      </c>
      <c r="Y26" s="82">
        <f t="shared" si="18"/>
        <v>0</v>
      </c>
      <c r="Z26" s="82">
        <f t="shared" si="18"/>
        <v>0</v>
      </c>
      <c r="AA26" s="82">
        <f t="shared" si="18"/>
        <v>0</v>
      </c>
      <c r="AB26" s="82">
        <f t="shared" si="18"/>
        <v>0</v>
      </c>
      <c r="AC26" s="82">
        <f t="shared" si="18"/>
        <v>0</v>
      </c>
      <c r="AD26" s="82">
        <f t="shared" si="18"/>
        <v>0</v>
      </c>
      <c r="AE26" s="116">
        <f t="shared" si="18"/>
        <v>0</v>
      </c>
      <c r="AF26" s="82">
        <f>D26</f>
        <v>1.4</v>
      </c>
      <c r="AG26" s="82">
        <f t="shared" ref="AG26" si="19">E26</f>
        <v>0</v>
      </c>
      <c r="AH26" s="82">
        <f t="shared" ref="AH26" si="20">F26</f>
        <v>0</v>
      </c>
      <c r="AI26" s="82">
        <f t="shared" ref="AI26" si="21">G26</f>
        <v>0</v>
      </c>
      <c r="AJ26" s="82">
        <f t="shared" ref="AJ26" si="22">H26</f>
        <v>0</v>
      </c>
      <c r="AK26" s="82">
        <f t="shared" ref="AK26" si="23">I26</f>
        <v>0</v>
      </c>
      <c r="AL26" s="82">
        <f t="shared" ref="AL26" si="24">J26</f>
        <v>0</v>
      </c>
      <c r="AM26" s="82">
        <f t="shared" si="18"/>
        <v>0</v>
      </c>
      <c r="AN26" s="82">
        <f t="shared" si="18"/>
        <v>0</v>
      </c>
      <c r="AO26" s="82">
        <f t="shared" si="18"/>
        <v>0</v>
      </c>
      <c r="AP26" s="82">
        <f t="shared" si="18"/>
        <v>0</v>
      </c>
      <c r="AQ26" s="82">
        <f t="shared" si="18"/>
        <v>0</v>
      </c>
      <c r="AR26" s="82">
        <f t="shared" si="18"/>
        <v>0</v>
      </c>
      <c r="AS26" s="116">
        <f t="shared" si="18"/>
        <v>0</v>
      </c>
      <c r="AT26" s="82">
        <f t="shared" si="18"/>
        <v>0</v>
      </c>
      <c r="AU26" s="82">
        <f t="shared" si="18"/>
        <v>0</v>
      </c>
      <c r="AV26" s="82">
        <f t="shared" si="18"/>
        <v>0</v>
      </c>
      <c r="AW26" s="82">
        <f t="shared" si="18"/>
        <v>0</v>
      </c>
      <c r="AX26" s="82">
        <f t="shared" si="18"/>
        <v>0</v>
      </c>
      <c r="AY26" s="82">
        <f t="shared" si="18"/>
        <v>0</v>
      </c>
      <c r="AZ26" s="116">
        <f t="shared" si="18"/>
        <v>0</v>
      </c>
      <c r="BA26" s="82">
        <f t="shared" si="18"/>
        <v>0</v>
      </c>
      <c r="BB26" s="82">
        <f t="shared" si="18"/>
        <v>0</v>
      </c>
      <c r="BC26" s="82">
        <f t="shared" si="18"/>
        <v>0</v>
      </c>
      <c r="BD26" s="82">
        <f t="shared" si="18"/>
        <v>0</v>
      </c>
      <c r="BE26" s="82">
        <f t="shared" si="18"/>
        <v>0</v>
      </c>
      <c r="BF26" s="82">
        <f t="shared" si="18"/>
        <v>0</v>
      </c>
      <c r="BG26" s="116">
        <f t="shared" si="18"/>
        <v>0</v>
      </c>
      <c r="BH26" s="82">
        <f t="shared" si="18"/>
        <v>0</v>
      </c>
      <c r="BI26" s="82">
        <f t="shared" si="18"/>
        <v>0</v>
      </c>
      <c r="BJ26" s="82">
        <f t="shared" si="18"/>
        <v>0</v>
      </c>
      <c r="BK26" s="82">
        <f t="shared" si="18"/>
        <v>0</v>
      </c>
      <c r="BL26" s="82">
        <f t="shared" si="18"/>
        <v>0</v>
      </c>
      <c r="BM26" s="82">
        <f t="shared" si="18"/>
        <v>0</v>
      </c>
      <c r="BN26" s="116">
        <f t="shared" si="18"/>
        <v>0</v>
      </c>
      <c r="BO26" s="82">
        <f t="shared" si="18"/>
        <v>0</v>
      </c>
      <c r="BP26" s="82">
        <f t="shared" ref="BP26:BU26" si="25">BP28</f>
        <v>0</v>
      </c>
      <c r="BQ26" s="82">
        <f t="shared" si="25"/>
        <v>0</v>
      </c>
      <c r="BR26" s="82">
        <f t="shared" si="25"/>
        <v>0</v>
      </c>
      <c r="BS26" s="82">
        <f t="shared" si="25"/>
        <v>0</v>
      </c>
      <c r="BT26" s="82">
        <f t="shared" si="25"/>
        <v>0</v>
      </c>
      <c r="BU26" s="116">
        <f t="shared" si="25"/>
        <v>0</v>
      </c>
      <c r="BV26" s="119" t="s">
        <v>226</v>
      </c>
    </row>
    <row r="27" spans="1:74">
      <c r="A27" s="49"/>
      <c r="B27" s="47" t="s">
        <v>72</v>
      </c>
      <c r="C27" s="48"/>
      <c r="D27" s="82"/>
      <c r="E27" s="82"/>
      <c r="F27" s="82"/>
      <c r="G27" s="82"/>
      <c r="H27" s="82"/>
      <c r="I27" s="82"/>
      <c r="J27" s="116"/>
      <c r="K27" s="82"/>
      <c r="L27" s="82"/>
      <c r="M27" s="82"/>
      <c r="N27" s="82"/>
      <c r="O27" s="82"/>
      <c r="P27" s="82"/>
      <c r="Q27" s="116"/>
      <c r="R27" s="82"/>
      <c r="S27" s="82"/>
      <c r="T27" s="82"/>
      <c r="U27" s="82"/>
      <c r="V27" s="82"/>
      <c r="W27" s="82"/>
      <c r="X27" s="116"/>
      <c r="Y27" s="82"/>
      <c r="Z27" s="82"/>
      <c r="AA27" s="82"/>
      <c r="AB27" s="82"/>
      <c r="AC27" s="82"/>
      <c r="AD27" s="82"/>
      <c r="AE27" s="116"/>
      <c r="AF27" s="82"/>
      <c r="AG27" s="82"/>
      <c r="AH27" s="82"/>
      <c r="AI27" s="82"/>
      <c r="AJ27" s="82"/>
      <c r="AK27" s="82"/>
      <c r="AL27" s="116"/>
      <c r="AM27" s="82"/>
      <c r="AN27" s="82"/>
      <c r="AO27" s="82"/>
      <c r="AP27" s="82"/>
      <c r="AQ27" s="82"/>
      <c r="AR27" s="82"/>
      <c r="AS27" s="116"/>
      <c r="AT27" s="82"/>
      <c r="AU27" s="82"/>
      <c r="AV27" s="82"/>
      <c r="AW27" s="82"/>
      <c r="AX27" s="82"/>
      <c r="AY27" s="82"/>
      <c r="AZ27" s="116"/>
      <c r="BA27" s="82"/>
      <c r="BB27" s="82"/>
      <c r="BC27" s="82"/>
      <c r="BD27" s="82"/>
      <c r="BE27" s="82"/>
      <c r="BF27" s="82"/>
      <c r="BG27" s="116"/>
      <c r="BH27" s="82"/>
      <c r="BI27" s="82"/>
      <c r="BJ27" s="82"/>
      <c r="BK27" s="82"/>
      <c r="BL27" s="82"/>
      <c r="BM27" s="82"/>
      <c r="BN27" s="116"/>
      <c r="BO27" s="82"/>
      <c r="BP27" s="82"/>
      <c r="BQ27" s="82"/>
      <c r="BR27" s="82"/>
      <c r="BS27" s="82"/>
      <c r="BT27" s="82"/>
      <c r="BU27" s="116"/>
      <c r="BV27" s="119"/>
    </row>
    <row r="28" spans="1:74" ht="94.5">
      <c r="A28" s="49" t="s">
        <v>81</v>
      </c>
      <c r="B28" s="47" t="s">
        <v>82</v>
      </c>
      <c r="C28" s="48" t="s">
        <v>71</v>
      </c>
      <c r="D28" s="82">
        <f t="shared" ref="D28:F28" si="26">D30+D31</f>
        <v>1.4</v>
      </c>
      <c r="E28" s="82">
        <f t="shared" si="26"/>
        <v>0</v>
      </c>
      <c r="F28" s="82">
        <f t="shared" si="26"/>
        <v>0</v>
      </c>
      <c r="G28" s="82">
        <f t="shared" ref="G28:I28" si="27">G30+G31</f>
        <v>0</v>
      </c>
      <c r="H28" s="82">
        <f t="shared" si="27"/>
        <v>0</v>
      </c>
      <c r="I28" s="82">
        <f t="shared" si="27"/>
        <v>0</v>
      </c>
      <c r="J28" s="116">
        <f>J31+J30</f>
        <v>0</v>
      </c>
      <c r="K28" s="82">
        <f t="shared" ref="K28:P28" si="28">K30+K31</f>
        <v>0</v>
      </c>
      <c r="L28" s="82">
        <f t="shared" si="28"/>
        <v>0</v>
      </c>
      <c r="M28" s="82">
        <f t="shared" si="28"/>
        <v>0</v>
      </c>
      <c r="N28" s="82">
        <f t="shared" si="28"/>
        <v>0</v>
      </c>
      <c r="O28" s="82">
        <f t="shared" si="28"/>
        <v>0</v>
      </c>
      <c r="P28" s="82">
        <f t="shared" si="28"/>
        <v>0</v>
      </c>
      <c r="Q28" s="116">
        <f>Q31+Q30</f>
        <v>0</v>
      </c>
      <c r="R28" s="82">
        <f t="shared" ref="R28:W28" si="29">R30+R31</f>
        <v>0</v>
      </c>
      <c r="S28" s="82">
        <f t="shared" si="29"/>
        <v>0</v>
      </c>
      <c r="T28" s="82">
        <f t="shared" si="29"/>
        <v>0</v>
      </c>
      <c r="U28" s="82">
        <f t="shared" si="29"/>
        <v>0</v>
      </c>
      <c r="V28" s="82">
        <f t="shared" si="29"/>
        <v>0</v>
      </c>
      <c r="W28" s="82">
        <f t="shared" si="29"/>
        <v>0</v>
      </c>
      <c r="X28" s="116">
        <f>X31+X30</f>
        <v>0</v>
      </c>
      <c r="Y28" s="82">
        <f t="shared" ref="Y28:AD28" si="30">Y30+Y31</f>
        <v>0</v>
      </c>
      <c r="Z28" s="82">
        <f t="shared" si="30"/>
        <v>0</v>
      </c>
      <c r="AA28" s="82">
        <f t="shared" si="30"/>
        <v>0</v>
      </c>
      <c r="AB28" s="82">
        <f t="shared" si="30"/>
        <v>0</v>
      </c>
      <c r="AC28" s="82">
        <f t="shared" si="30"/>
        <v>0</v>
      </c>
      <c r="AD28" s="82">
        <f t="shared" si="30"/>
        <v>0</v>
      </c>
      <c r="AE28" s="116">
        <f>AE31+AE30</f>
        <v>0</v>
      </c>
      <c r="AF28" s="82">
        <f>D28</f>
        <v>1.4</v>
      </c>
      <c r="AG28" s="82">
        <f t="shared" ref="AG28" si="31">E28</f>
        <v>0</v>
      </c>
      <c r="AH28" s="82">
        <f t="shared" ref="AH28" si="32">F28</f>
        <v>0</v>
      </c>
      <c r="AI28" s="82">
        <f t="shared" ref="AI28" si="33">G28</f>
        <v>0</v>
      </c>
      <c r="AJ28" s="82">
        <f t="shared" ref="AJ28" si="34">H28</f>
        <v>0</v>
      </c>
      <c r="AK28" s="82">
        <f t="shared" ref="AK28" si="35">I28</f>
        <v>0</v>
      </c>
      <c r="AL28" s="82">
        <f t="shared" ref="AL28" si="36">J28</f>
        <v>0</v>
      </c>
      <c r="AM28" s="82">
        <f t="shared" ref="AM28:AR28" si="37">AM30+AM31</f>
        <v>0</v>
      </c>
      <c r="AN28" s="82">
        <f t="shared" si="37"/>
        <v>0</v>
      </c>
      <c r="AO28" s="82">
        <f t="shared" si="37"/>
        <v>0</v>
      </c>
      <c r="AP28" s="82">
        <f t="shared" si="37"/>
        <v>0</v>
      </c>
      <c r="AQ28" s="82">
        <f t="shared" si="37"/>
        <v>0</v>
      </c>
      <c r="AR28" s="82">
        <f t="shared" si="37"/>
        <v>0</v>
      </c>
      <c r="AS28" s="116">
        <f>AS31+AS30</f>
        <v>0</v>
      </c>
      <c r="AT28" s="82">
        <f t="shared" ref="AT28:AY28" si="38">AT30+AT31</f>
        <v>0</v>
      </c>
      <c r="AU28" s="82">
        <f t="shared" si="38"/>
        <v>0</v>
      </c>
      <c r="AV28" s="82">
        <f t="shared" si="38"/>
        <v>0</v>
      </c>
      <c r="AW28" s="82">
        <f t="shared" si="38"/>
        <v>0</v>
      </c>
      <c r="AX28" s="82">
        <f t="shared" si="38"/>
        <v>0</v>
      </c>
      <c r="AY28" s="82">
        <f t="shared" si="38"/>
        <v>0</v>
      </c>
      <c r="AZ28" s="116">
        <f>AZ31+AZ30</f>
        <v>0</v>
      </c>
      <c r="BA28" s="82">
        <f t="shared" ref="BA28:BF28" si="39">BA30+BA31</f>
        <v>0</v>
      </c>
      <c r="BB28" s="82">
        <f t="shared" si="39"/>
        <v>0</v>
      </c>
      <c r="BC28" s="82">
        <f t="shared" si="39"/>
        <v>0</v>
      </c>
      <c r="BD28" s="82">
        <f t="shared" si="39"/>
        <v>0</v>
      </c>
      <c r="BE28" s="82">
        <f t="shared" si="39"/>
        <v>0</v>
      </c>
      <c r="BF28" s="82">
        <f t="shared" si="39"/>
        <v>0</v>
      </c>
      <c r="BG28" s="116">
        <f>BG31+BG30</f>
        <v>0</v>
      </c>
      <c r="BH28" s="82">
        <f t="shared" ref="BH28:BM28" si="40">BH30+BH31</f>
        <v>0</v>
      </c>
      <c r="BI28" s="82">
        <f t="shared" si="40"/>
        <v>0</v>
      </c>
      <c r="BJ28" s="82">
        <f t="shared" si="40"/>
        <v>0</v>
      </c>
      <c r="BK28" s="82">
        <f t="shared" si="40"/>
        <v>0</v>
      </c>
      <c r="BL28" s="82">
        <f t="shared" si="40"/>
        <v>0</v>
      </c>
      <c r="BM28" s="82">
        <f t="shared" si="40"/>
        <v>0</v>
      </c>
      <c r="BN28" s="116">
        <f>BN31+BN30</f>
        <v>0</v>
      </c>
      <c r="BO28" s="82">
        <f t="shared" ref="BO28:BT28" si="41">BO30+BO31</f>
        <v>0</v>
      </c>
      <c r="BP28" s="82">
        <f t="shared" si="41"/>
        <v>0</v>
      </c>
      <c r="BQ28" s="82">
        <f t="shared" si="41"/>
        <v>0</v>
      </c>
      <c r="BR28" s="82">
        <f t="shared" si="41"/>
        <v>0</v>
      </c>
      <c r="BS28" s="82">
        <f t="shared" si="41"/>
        <v>0</v>
      </c>
      <c r="BT28" s="82">
        <f t="shared" si="41"/>
        <v>0</v>
      </c>
      <c r="BU28" s="116">
        <f>BU31+BU30</f>
        <v>0</v>
      </c>
      <c r="BV28" s="119" t="s">
        <v>226</v>
      </c>
    </row>
    <row r="29" spans="1:74">
      <c r="A29" s="49"/>
      <c r="B29" s="47" t="s">
        <v>72</v>
      </c>
      <c r="C29" s="48"/>
      <c r="D29" s="82"/>
      <c r="E29" s="82"/>
      <c r="F29" s="82"/>
      <c r="G29" s="82"/>
      <c r="H29" s="82"/>
      <c r="I29" s="82"/>
      <c r="J29" s="116"/>
      <c r="K29" s="82"/>
      <c r="L29" s="82"/>
      <c r="M29" s="82"/>
      <c r="N29" s="82"/>
      <c r="O29" s="82"/>
      <c r="P29" s="82"/>
      <c r="Q29" s="116"/>
      <c r="R29" s="82"/>
      <c r="S29" s="82"/>
      <c r="T29" s="82"/>
      <c r="U29" s="82"/>
      <c r="V29" s="82"/>
      <c r="W29" s="82"/>
      <c r="X29" s="116"/>
      <c r="Y29" s="82"/>
      <c r="Z29" s="82"/>
      <c r="AA29" s="82"/>
      <c r="AB29" s="82"/>
      <c r="AC29" s="82"/>
      <c r="AD29" s="82"/>
      <c r="AE29" s="116"/>
      <c r="AF29" s="82"/>
      <c r="AG29" s="82"/>
      <c r="AH29" s="82"/>
      <c r="AI29" s="82"/>
      <c r="AJ29" s="82"/>
      <c r="AK29" s="82"/>
      <c r="AL29" s="116"/>
      <c r="AM29" s="82"/>
      <c r="AN29" s="82"/>
      <c r="AO29" s="82"/>
      <c r="AP29" s="82"/>
      <c r="AQ29" s="82"/>
      <c r="AR29" s="82"/>
      <c r="AS29" s="116"/>
      <c r="AT29" s="82"/>
      <c r="AU29" s="82"/>
      <c r="AV29" s="82"/>
      <c r="AW29" s="82"/>
      <c r="AX29" s="82"/>
      <c r="AY29" s="82"/>
      <c r="AZ29" s="116"/>
      <c r="BA29" s="82"/>
      <c r="BB29" s="82"/>
      <c r="BC29" s="82"/>
      <c r="BD29" s="82"/>
      <c r="BE29" s="82"/>
      <c r="BF29" s="82"/>
      <c r="BG29" s="116"/>
      <c r="BH29" s="82"/>
      <c r="BI29" s="82"/>
      <c r="BJ29" s="82"/>
      <c r="BK29" s="82"/>
      <c r="BL29" s="82"/>
      <c r="BM29" s="82"/>
      <c r="BN29" s="116"/>
      <c r="BO29" s="82"/>
      <c r="BP29" s="82"/>
      <c r="BQ29" s="82"/>
      <c r="BR29" s="82"/>
      <c r="BS29" s="82"/>
      <c r="BT29" s="82"/>
      <c r="BU29" s="116"/>
      <c r="BV29" s="119"/>
    </row>
    <row r="30" spans="1:74" ht="47.25">
      <c r="A30" s="50" t="s">
        <v>83</v>
      </c>
      <c r="B30" s="51" t="s">
        <v>84</v>
      </c>
      <c r="C30" s="48" t="s">
        <v>85</v>
      </c>
      <c r="D30" s="81">
        <v>1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116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116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116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>
        <v>0</v>
      </c>
      <c r="AE30" s="116">
        <v>0</v>
      </c>
      <c r="AF30" s="82">
        <f>D30</f>
        <v>1</v>
      </c>
      <c r="AG30" s="82">
        <f t="shared" ref="AG30" si="42">E30</f>
        <v>0</v>
      </c>
      <c r="AH30" s="82">
        <f t="shared" ref="AH30" si="43">F30</f>
        <v>0</v>
      </c>
      <c r="AI30" s="82">
        <f t="shared" ref="AI30" si="44">G30</f>
        <v>0</v>
      </c>
      <c r="AJ30" s="82">
        <f t="shared" ref="AJ30" si="45">H30</f>
        <v>0</v>
      </c>
      <c r="AK30" s="82">
        <f t="shared" ref="AK30" si="46">I30</f>
        <v>0</v>
      </c>
      <c r="AL30" s="82">
        <f t="shared" ref="AL30" si="47">J30</f>
        <v>0</v>
      </c>
      <c r="AM30" s="82">
        <v>0</v>
      </c>
      <c r="AN30" s="82">
        <v>0</v>
      </c>
      <c r="AO30" s="82">
        <v>0</v>
      </c>
      <c r="AP30" s="82">
        <v>0</v>
      </c>
      <c r="AQ30" s="82">
        <v>0</v>
      </c>
      <c r="AR30" s="82">
        <v>0</v>
      </c>
      <c r="AS30" s="116">
        <v>0</v>
      </c>
      <c r="AT30" s="82">
        <v>0</v>
      </c>
      <c r="AU30" s="82">
        <v>0</v>
      </c>
      <c r="AV30" s="82">
        <v>0</v>
      </c>
      <c r="AW30" s="82">
        <v>0</v>
      </c>
      <c r="AX30" s="82">
        <v>0</v>
      </c>
      <c r="AY30" s="82">
        <v>0</v>
      </c>
      <c r="AZ30" s="116">
        <v>0</v>
      </c>
      <c r="BA30" s="82">
        <v>0</v>
      </c>
      <c r="BB30" s="82">
        <v>0</v>
      </c>
      <c r="BC30" s="82">
        <v>0</v>
      </c>
      <c r="BD30" s="82">
        <v>0</v>
      </c>
      <c r="BE30" s="82">
        <v>0</v>
      </c>
      <c r="BF30" s="82">
        <v>0</v>
      </c>
      <c r="BG30" s="116">
        <v>0</v>
      </c>
      <c r="BH30" s="82">
        <v>0</v>
      </c>
      <c r="BI30" s="82">
        <v>0</v>
      </c>
      <c r="BJ30" s="82">
        <v>0</v>
      </c>
      <c r="BK30" s="82">
        <v>0</v>
      </c>
      <c r="BL30" s="82">
        <v>0</v>
      </c>
      <c r="BM30" s="82">
        <v>0</v>
      </c>
      <c r="BN30" s="116">
        <v>0</v>
      </c>
      <c r="BO30" s="82">
        <v>0</v>
      </c>
      <c r="BP30" s="82">
        <v>0</v>
      </c>
      <c r="BQ30" s="82">
        <v>0</v>
      </c>
      <c r="BR30" s="82">
        <v>0</v>
      </c>
      <c r="BS30" s="82">
        <v>0</v>
      </c>
      <c r="BT30" s="82">
        <v>0</v>
      </c>
      <c r="BU30" s="116">
        <v>0</v>
      </c>
      <c r="BV30" s="119" t="s">
        <v>226</v>
      </c>
    </row>
    <row r="31" spans="1:74" ht="63">
      <c r="A31" s="50" t="s">
        <v>86</v>
      </c>
      <c r="B31" s="51" t="s">
        <v>87</v>
      </c>
      <c r="C31" s="48" t="s">
        <v>88</v>
      </c>
      <c r="D31" s="81">
        <v>0.4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116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116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116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116">
        <v>0</v>
      </c>
      <c r="AF31" s="82">
        <f t="shared" ref="AF31:AF63" si="48">D31</f>
        <v>0.4</v>
      </c>
      <c r="AG31" s="82">
        <f t="shared" ref="AG31:AG64" si="49">E31</f>
        <v>0</v>
      </c>
      <c r="AH31" s="82">
        <f t="shared" ref="AH31:AH64" si="50">F31</f>
        <v>0</v>
      </c>
      <c r="AI31" s="82">
        <f t="shared" ref="AI31:AI64" si="51">G31</f>
        <v>0</v>
      </c>
      <c r="AJ31" s="82">
        <f t="shared" ref="AJ31:AJ64" si="52">H31</f>
        <v>0</v>
      </c>
      <c r="AK31" s="82">
        <f t="shared" ref="AK31:AK64" si="53">I31</f>
        <v>0</v>
      </c>
      <c r="AL31" s="82">
        <f t="shared" ref="AL31:AL64" si="54">J31</f>
        <v>0</v>
      </c>
      <c r="AM31" s="82">
        <v>0</v>
      </c>
      <c r="AN31" s="82">
        <v>0</v>
      </c>
      <c r="AO31" s="82">
        <v>0</v>
      </c>
      <c r="AP31" s="82">
        <v>0</v>
      </c>
      <c r="AQ31" s="82">
        <v>0</v>
      </c>
      <c r="AR31" s="82">
        <v>0</v>
      </c>
      <c r="AS31" s="116">
        <v>0</v>
      </c>
      <c r="AT31" s="82">
        <v>0</v>
      </c>
      <c r="AU31" s="82">
        <v>0</v>
      </c>
      <c r="AV31" s="82">
        <v>0</v>
      </c>
      <c r="AW31" s="82">
        <v>0</v>
      </c>
      <c r="AX31" s="82">
        <v>0</v>
      </c>
      <c r="AY31" s="82">
        <v>0</v>
      </c>
      <c r="AZ31" s="116">
        <v>0</v>
      </c>
      <c r="BA31" s="82">
        <v>0</v>
      </c>
      <c r="BB31" s="82">
        <v>0</v>
      </c>
      <c r="BC31" s="82">
        <v>0</v>
      </c>
      <c r="BD31" s="82">
        <v>0</v>
      </c>
      <c r="BE31" s="82">
        <v>0</v>
      </c>
      <c r="BF31" s="82">
        <v>0</v>
      </c>
      <c r="BG31" s="116">
        <v>0</v>
      </c>
      <c r="BH31" s="82">
        <v>0</v>
      </c>
      <c r="BI31" s="82">
        <v>0</v>
      </c>
      <c r="BJ31" s="82">
        <v>0</v>
      </c>
      <c r="BK31" s="82">
        <v>0</v>
      </c>
      <c r="BL31" s="82">
        <v>0</v>
      </c>
      <c r="BM31" s="82">
        <v>0</v>
      </c>
      <c r="BN31" s="116">
        <v>0</v>
      </c>
      <c r="BO31" s="82">
        <v>0</v>
      </c>
      <c r="BP31" s="82">
        <v>0</v>
      </c>
      <c r="BQ31" s="82">
        <v>0</v>
      </c>
      <c r="BR31" s="82">
        <v>0</v>
      </c>
      <c r="BS31" s="82">
        <v>0</v>
      </c>
      <c r="BT31" s="82">
        <v>0</v>
      </c>
      <c r="BU31" s="116">
        <v>0</v>
      </c>
      <c r="BV31" s="119" t="s">
        <v>226</v>
      </c>
    </row>
    <row r="32" spans="1:74" ht="47.25">
      <c r="A32" s="49" t="s">
        <v>89</v>
      </c>
      <c r="B32" s="47" t="s">
        <v>90</v>
      </c>
      <c r="C32" s="48" t="s">
        <v>71</v>
      </c>
      <c r="D32" s="82">
        <f t="shared" ref="D32:F32" si="55">D34</f>
        <v>0</v>
      </c>
      <c r="E32" s="82">
        <f t="shared" si="55"/>
        <v>0</v>
      </c>
      <c r="F32" s="82">
        <f t="shared" si="55"/>
        <v>54.015000000000001</v>
      </c>
      <c r="G32" s="82">
        <f t="shared" ref="G32:BO32" si="56">G34</f>
        <v>18.600000000000001</v>
      </c>
      <c r="H32" s="82">
        <f t="shared" si="56"/>
        <v>0.38</v>
      </c>
      <c r="I32" s="82">
        <f t="shared" si="56"/>
        <v>0</v>
      </c>
      <c r="J32" s="116">
        <f t="shared" si="56"/>
        <v>0</v>
      </c>
      <c r="K32" s="82">
        <f t="shared" si="56"/>
        <v>0</v>
      </c>
      <c r="L32" s="82">
        <f t="shared" si="56"/>
        <v>0</v>
      </c>
      <c r="M32" s="82">
        <f t="shared" si="56"/>
        <v>0</v>
      </c>
      <c r="N32" s="82">
        <f t="shared" si="56"/>
        <v>0</v>
      </c>
      <c r="O32" s="82">
        <f t="shared" si="56"/>
        <v>0</v>
      </c>
      <c r="P32" s="82">
        <f t="shared" si="56"/>
        <v>0</v>
      </c>
      <c r="Q32" s="116">
        <f t="shared" si="56"/>
        <v>0</v>
      </c>
      <c r="R32" s="82">
        <f t="shared" si="56"/>
        <v>0</v>
      </c>
      <c r="S32" s="82">
        <f t="shared" si="56"/>
        <v>0</v>
      </c>
      <c r="T32" s="82">
        <f t="shared" si="56"/>
        <v>0</v>
      </c>
      <c r="U32" s="82">
        <f t="shared" si="56"/>
        <v>0</v>
      </c>
      <c r="V32" s="82">
        <f t="shared" si="56"/>
        <v>0</v>
      </c>
      <c r="W32" s="82">
        <f t="shared" si="56"/>
        <v>0</v>
      </c>
      <c r="X32" s="116">
        <f t="shared" si="56"/>
        <v>0</v>
      </c>
      <c r="Y32" s="82">
        <f t="shared" si="56"/>
        <v>0</v>
      </c>
      <c r="Z32" s="82">
        <f t="shared" si="56"/>
        <v>0</v>
      </c>
      <c r="AA32" s="82">
        <f t="shared" si="56"/>
        <v>0</v>
      </c>
      <c r="AB32" s="82">
        <f t="shared" si="56"/>
        <v>0</v>
      </c>
      <c r="AC32" s="82">
        <f t="shared" si="56"/>
        <v>0</v>
      </c>
      <c r="AD32" s="82">
        <f t="shared" si="56"/>
        <v>0</v>
      </c>
      <c r="AE32" s="116">
        <f t="shared" si="56"/>
        <v>0</v>
      </c>
      <c r="AF32" s="82">
        <f t="shared" si="48"/>
        <v>0</v>
      </c>
      <c r="AG32" s="82">
        <f t="shared" si="49"/>
        <v>0</v>
      </c>
      <c r="AH32" s="82">
        <f t="shared" si="50"/>
        <v>54.015000000000001</v>
      </c>
      <c r="AI32" s="82">
        <f t="shared" si="51"/>
        <v>18.600000000000001</v>
      </c>
      <c r="AJ32" s="82">
        <f t="shared" si="52"/>
        <v>0.38</v>
      </c>
      <c r="AK32" s="82">
        <f t="shared" si="53"/>
        <v>0</v>
      </c>
      <c r="AL32" s="82">
        <f t="shared" si="54"/>
        <v>0</v>
      </c>
      <c r="AM32" s="82">
        <f t="shared" si="56"/>
        <v>0</v>
      </c>
      <c r="AN32" s="82">
        <f t="shared" si="56"/>
        <v>0</v>
      </c>
      <c r="AO32" s="82">
        <f t="shared" si="56"/>
        <v>0</v>
      </c>
      <c r="AP32" s="82">
        <f t="shared" si="56"/>
        <v>0</v>
      </c>
      <c r="AQ32" s="82">
        <f t="shared" si="56"/>
        <v>0</v>
      </c>
      <c r="AR32" s="82">
        <f t="shared" si="56"/>
        <v>0</v>
      </c>
      <c r="AS32" s="116">
        <f t="shared" si="56"/>
        <v>0</v>
      </c>
      <c r="AT32" s="82">
        <f t="shared" si="56"/>
        <v>0</v>
      </c>
      <c r="AU32" s="82">
        <f t="shared" si="56"/>
        <v>0</v>
      </c>
      <c r="AV32" s="82">
        <f t="shared" si="56"/>
        <v>0</v>
      </c>
      <c r="AW32" s="82">
        <f t="shared" si="56"/>
        <v>0</v>
      </c>
      <c r="AX32" s="82">
        <f t="shared" si="56"/>
        <v>0</v>
      </c>
      <c r="AY32" s="82">
        <f t="shared" si="56"/>
        <v>0</v>
      </c>
      <c r="AZ32" s="116">
        <f t="shared" si="56"/>
        <v>0</v>
      </c>
      <c r="BA32" s="82">
        <f t="shared" si="56"/>
        <v>0</v>
      </c>
      <c r="BB32" s="82">
        <f t="shared" si="56"/>
        <v>0</v>
      </c>
      <c r="BC32" s="82">
        <f t="shared" si="56"/>
        <v>0</v>
      </c>
      <c r="BD32" s="82">
        <f t="shared" si="56"/>
        <v>0</v>
      </c>
      <c r="BE32" s="82">
        <f t="shared" si="56"/>
        <v>0</v>
      </c>
      <c r="BF32" s="82">
        <f t="shared" si="56"/>
        <v>0</v>
      </c>
      <c r="BG32" s="116">
        <f t="shared" si="56"/>
        <v>0</v>
      </c>
      <c r="BH32" s="82">
        <f t="shared" si="56"/>
        <v>0</v>
      </c>
      <c r="BI32" s="82">
        <f t="shared" si="56"/>
        <v>0</v>
      </c>
      <c r="BJ32" s="82">
        <f t="shared" si="56"/>
        <v>0</v>
      </c>
      <c r="BK32" s="82">
        <f t="shared" si="56"/>
        <v>0</v>
      </c>
      <c r="BL32" s="82">
        <f t="shared" si="56"/>
        <v>0</v>
      </c>
      <c r="BM32" s="82">
        <f t="shared" si="56"/>
        <v>0</v>
      </c>
      <c r="BN32" s="116">
        <f t="shared" si="56"/>
        <v>0</v>
      </c>
      <c r="BO32" s="82">
        <f t="shared" si="56"/>
        <v>0</v>
      </c>
      <c r="BP32" s="82">
        <f t="shared" ref="BP32:BU32" si="57">BP34</f>
        <v>0</v>
      </c>
      <c r="BQ32" s="82">
        <f t="shared" si="57"/>
        <v>0</v>
      </c>
      <c r="BR32" s="82">
        <f t="shared" si="57"/>
        <v>0</v>
      </c>
      <c r="BS32" s="82">
        <f t="shared" si="57"/>
        <v>0</v>
      </c>
      <c r="BT32" s="82">
        <f t="shared" si="57"/>
        <v>0</v>
      </c>
      <c r="BU32" s="116">
        <f t="shared" si="57"/>
        <v>0</v>
      </c>
      <c r="BV32" s="121" t="s">
        <v>226</v>
      </c>
    </row>
    <row r="33" spans="1:74">
      <c r="A33" s="49"/>
      <c r="B33" s="47" t="s">
        <v>72</v>
      </c>
      <c r="C33" s="48"/>
      <c r="D33" s="82"/>
      <c r="E33" s="82"/>
      <c r="F33" s="82"/>
      <c r="G33" s="82"/>
      <c r="H33" s="82"/>
      <c r="I33" s="82"/>
      <c r="J33" s="116"/>
      <c r="K33" s="82"/>
      <c r="L33" s="82"/>
      <c r="M33" s="82"/>
      <c r="N33" s="82"/>
      <c r="O33" s="82"/>
      <c r="P33" s="82"/>
      <c r="Q33" s="116"/>
      <c r="R33" s="82"/>
      <c r="S33" s="82"/>
      <c r="T33" s="82"/>
      <c r="U33" s="82"/>
      <c r="V33" s="82"/>
      <c r="W33" s="82"/>
      <c r="X33" s="116"/>
      <c r="Y33" s="82"/>
      <c r="Z33" s="82"/>
      <c r="AA33" s="82"/>
      <c r="AB33" s="82"/>
      <c r="AC33" s="82"/>
      <c r="AD33" s="82"/>
      <c r="AE33" s="116"/>
      <c r="AF33" s="82">
        <f t="shared" si="48"/>
        <v>0</v>
      </c>
      <c r="AG33" s="82">
        <f t="shared" si="49"/>
        <v>0</v>
      </c>
      <c r="AH33" s="82">
        <f t="shared" si="50"/>
        <v>0</v>
      </c>
      <c r="AI33" s="82">
        <f t="shared" si="51"/>
        <v>0</v>
      </c>
      <c r="AJ33" s="82">
        <f t="shared" si="52"/>
        <v>0</v>
      </c>
      <c r="AK33" s="82">
        <f t="shared" si="53"/>
        <v>0</v>
      </c>
      <c r="AL33" s="82">
        <f t="shared" si="54"/>
        <v>0</v>
      </c>
      <c r="AM33" s="82"/>
      <c r="AN33" s="82"/>
      <c r="AO33" s="82"/>
      <c r="AP33" s="82"/>
      <c r="AQ33" s="82"/>
      <c r="AR33" s="82"/>
      <c r="AS33" s="116"/>
      <c r="AT33" s="82"/>
      <c r="AU33" s="82"/>
      <c r="AV33" s="82"/>
      <c r="AW33" s="82"/>
      <c r="AX33" s="82"/>
      <c r="AY33" s="82"/>
      <c r="AZ33" s="116"/>
      <c r="BA33" s="82"/>
      <c r="BB33" s="82"/>
      <c r="BC33" s="82"/>
      <c r="BD33" s="82"/>
      <c r="BE33" s="82"/>
      <c r="BF33" s="82"/>
      <c r="BG33" s="116"/>
      <c r="BH33" s="82"/>
      <c r="BI33" s="82"/>
      <c r="BJ33" s="82"/>
      <c r="BK33" s="82"/>
      <c r="BL33" s="82"/>
      <c r="BM33" s="82"/>
      <c r="BN33" s="116"/>
      <c r="BO33" s="82"/>
      <c r="BP33" s="82"/>
      <c r="BQ33" s="82"/>
      <c r="BR33" s="82"/>
      <c r="BS33" s="82"/>
      <c r="BT33" s="82"/>
      <c r="BU33" s="116"/>
      <c r="BV33" s="121"/>
    </row>
    <row r="34" spans="1:74" ht="47.25">
      <c r="A34" s="49" t="s">
        <v>91</v>
      </c>
      <c r="B34" s="47" t="s">
        <v>92</v>
      </c>
      <c r="C34" s="48" t="s">
        <v>71</v>
      </c>
      <c r="D34" s="82">
        <f t="shared" ref="D34:F34" si="58">SUM(D36:D59)</f>
        <v>0</v>
      </c>
      <c r="E34" s="82">
        <f t="shared" si="58"/>
        <v>0</v>
      </c>
      <c r="F34" s="82">
        <f t="shared" si="58"/>
        <v>54.015000000000001</v>
      </c>
      <c r="G34" s="82">
        <f>SUM(G36:G59)</f>
        <v>18.600000000000001</v>
      </c>
      <c r="H34" s="82">
        <f t="shared" ref="H34:I34" si="59">SUM(H36:H59)</f>
        <v>0.38</v>
      </c>
      <c r="I34" s="82">
        <f t="shared" si="59"/>
        <v>0</v>
      </c>
      <c r="J34" s="116">
        <f>SUM(J36:J59)</f>
        <v>0</v>
      </c>
      <c r="K34" s="82">
        <f t="shared" ref="K34:P34" si="60">SUM(K36:K59)</f>
        <v>0</v>
      </c>
      <c r="L34" s="82">
        <f t="shared" si="60"/>
        <v>0</v>
      </c>
      <c r="M34" s="82">
        <f t="shared" si="60"/>
        <v>0</v>
      </c>
      <c r="N34" s="82">
        <f t="shared" si="60"/>
        <v>0</v>
      </c>
      <c r="O34" s="82">
        <f t="shared" si="60"/>
        <v>0</v>
      </c>
      <c r="P34" s="82">
        <f t="shared" si="60"/>
        <v>0</v>
      </c>
      <c r="Q34" s="116">
        <f>SUM(Q36:Q59)</f>
        <v>0</v>
      </c>
      <c r="R34" s="82">
        <f t="shared" ref="R34:W34" si="61">SUM(R36:R59)</f>
        <v>0</v>
      </c>
      <c r="S34" s="82">
        <f t="shared" si="61"/>
        <v>0</v>
      </c>
      <c r="T34" s="82">
        <f t="shared" si="61"/>
        <v>0</v>
      </c>
      <c r="U34" s="82">
        <f t="shared" si="61"/>
        <v>0</v>
      </c>
      <c r="V34" s="82">
        <f t="shared" si="61"/>
        <v>0</v>
      </c>
      <c r="W34" s="82">
        <f t="shared" si="61"/>
        <v>0</v>
      </c>
      <c r="X34" s="116">
        <f>SUM(X36:X59)</f>
        <v>0</v>
      </c>
      <c r="Y34" s="82">
        <f t="shared" ref="Y34:AD34" si="62">SUM(Y36:Y59)</f>
        <v>0</v>
      </c>
      <c r="Z34" s="82">
        <f t="shared" si="62"/>
        <v>0</v>
      </c>
      <c r="AA34" s="82">
        <f t="shared" si="62"/>
        <v>0</v>
      </c>
      <c r="AB34" s="82">
        <f t="shared" si="62"/>
        <v>0</v>
      </c>
      <c r="AC34" s="82">
        <f t="shared" si="62"/>
        <v>0</v>
      </c>
      <c r="AD34" s="82">
        <f t="shared" si="62"/>
        <v>0</v>
      </c>
      <c r="AE34" s="116">
        <f>SUM(AE36:AE59)</f>
        <v>0</v>
      </c>
      <c r="AF34" s="82">
        <f t="shared" si="48"/>
        <v>0</v>
      </c>
      <c r="AG34" s="82">
        <f t="shared" si="49"/>
        <v>0</v>
      </c>
      <c r="AH34" s="82">
        <f t="shared" si="50"/>
        <v>54.015000000000001</v>
      </c>
      <c r="AI34" s="82">
        <f t="shared" si="51"/>
        <v>18.600000000000001</v>
      </c>
      <c r="AJ34" s="82">
        <f t="shared" si="52"/>
        <v>0.38</v>
      </c>
      <c r="AK34" s="82">
        <f t="shared" si="53"/>
        <v>0</v>
      </c>
      <c r="AL34" s="82">
        <f t="shared" si="54"/>
        <v>0</v>
      </c>
      <c r="AM34" s="82">
        <f t="shared" ref="AM34:AR34" si="63">SUM(AM36:AM59)</f>
        <v>0</v>
      </c>
      <c r="AN34" s="82">
        <f t="shared" si="63"/>
        <v>0</v>
      </c>
      <c r="AO34" s="82">
        <f t="shared" si="63"/>
        <v>0</v>
      </c>
      <c r="AP34" s="82">
        <f t="shared" si="63"/>
        <v>0</v>
      </c>
      <c r="AQ34" s="82">
        <f t="shared" si="63"/>
        <v>0</v>
      </c>
      <c r="AR34" s="82">
        <f t="shared" si="63"/>
        <v>0</v>
      </c>
      <c r="AS34" s="116">
        <f>SUM(AS36:AS59)</f>
        <v>0</v>
      </c>
      <c r="AT34" s="82">
        <f t="shared" ref="AT34:AY34" si="64">SUM(AT36:AT59)</f>
        <v>0</v>
      </c>
      <c r="AU34" s="82">
        <f t="shared" si="64"/>
        <v>0</v>
      </c>
      <c r="AV34" s="82">
        <f t="shared" si="64"/>
        <v>0</v>
      </c>
      <c r="AW34" s="82">
        <f t="shared" si="64"/>
        <v>0</v>
      </c>
      <c r="AX34" s="82">
        <f t="shared" si="64"/>
        <v>0</v>
      </c>
      <c r="AY34" s="82">
        <f t="shared" si="64"/>
        <v>0</v>
      </c>
      <c r="AZ34" s="116">
        <f>SUM(AZ36:AZ59)</f>
        <v>0</v>
      </c>
      <c r="BA34" s="82">
        <f t="shared" ref="BA34:BF34" si="65">SUM(BA36:BA59)</f>
        <v>0</v>
      </c>
      <c r="BB34" s="82">
        <f t="shared" si="65"/>
        <v>0</v>
      </c>
      <c r="BC34" s="82">
        <f t="shared" si="65"/>
        <v>0</v>
      </c>
      <c r="BD34" s="82">
        <f t="shared" si="65"/>
        <v>0</v>
      </c>
      <c r="BE34" s="82">
        <f t="shared" si="65"/>
        <v>0</v>
      </c>
      <c r="BF34" s="82">
        <f t="shared" si="65"/>
        <v>0</v>
      </c>
      <c r="BG34" s="116">
        <f>SUM(BG36:BG59)</f>
        <v>0</v>
      </c>
      <c r="BH34" s="82">
        <f t="shared" ref="BH34:BM34" si="66">SUM(BH36:BH59)</f>
        <v>0</v>
      </c>
      <c r="BI34" s="82">
        <f t="shared" si="66"/>
        <v>0</v>
      </c>
      <c r="BJ34" s="82">
        <f t="shared" si="66"/>
        <v>0</v>
      </c>
      <c r="BK34" s="82">
        <f t="shared" si="66"/>
        <v>0</v>
      </c>
      <c r="BL34" s="82">
        <f t="shared" si="66"/>
        <v>0</v>
      </c>
      <c r="BM34" s="82">
        <f t="shared" si="66"/>
        <v>0</v>
      </c>
      <c r="BN34" s="116">
        <f>SUM(BN36:BN59)</f>
        <v>0</v>
      </c>
      <c r="BO34" s="82">
        <f t="shared" ref="BO34:BT34" si="67">SUM(BO36:BO59)</f>
        <v>0</v>
      </c>
      <c r="BP34" s="82">
        <f t="shared" si="67"/>
        <v>0</v>
      </c>
      <c r="BQ34" s="82">
        <f t="shared" si="67"/>
        <v>0</v>
      </c>
      <c r="BR34" s="82">
        <f t="shared" si="67"/>
        <v>0</v>
      </c>
      <c r="BS34" s="82">
        <f t="shared" si="67"/>
        <v>0</v>
      </c>
      <c r="BT34" s="82">
        <f t="shared" si="67"/>
        <v>0</v>
      </c>
      <c r="BU34" s="116">
        <f>SUM(BU36:BU59)</f>
        <v>0</v>
      </c>
      <c r="BV34" s="121" t="s">
        <v>226</v>
      </c>
    </row>
    <row r="35" spans="1:74">
      <c r="A35" s="49"/>
      <c r="B35" s="47" t="s">
        <v>72</v>
      </c>
      <c r="C35" s="48"/>
      <c r="D35" s="82"/>
      <c r="E35" s="82"/>
      <c r="F35" s="82"/>
      <c r="G35" s="82"/>
      <c r="H35" s="82"/>
      <c r="I35" s="82"/>
      <c r="J35" s="116"/>
      <c r="K35" s="82"/>
      <c r="L35" s="82"/>
      <c r="M35" s="82"/>
      <c r="N35" s="82"/>
      <c r="O35" s="82"/>
      <c r="P35" s="82"/>
      <c r="Q35" s="116"/>
      <c r="R35" s="82"/>
      <c r="S35" s="82"/>
      <c r="T35" s="82"/>
      <c r="U35" s="82"/>
      <c r="V35" s="82"/>
      <c r="W35" s="82"/>
      <c r="X35" s="116"/>
      <c r="Y35" s="82"/>
      <c r="Z35" s="82"/>
      <c r="AA35" s="82"/>
      <c r="AB35" s="82"/>
      <c r="AC35" s="82"/>
      <c r="AD35" s="82"/>
      <c r="AE35" s="116"/>
      <c r="AF35" s="82">
        <f t="shared" si="48"/>
        <v>0</v>
      </c>
      <c r="AG35" s="82">
        <f t="shared" si="49"/>
        <v>0</v>
      </c>
      <c r="AH35" s="82">
        <f t="shared" si="50"/>
        <v>0</v>
      </c>
      <c r="AI35" s="82">
        <f t="shared" si="51"/>
        <v>0</v>
      </c>
      <c r="AJ35" s="82">
        <f t="shared" si="52"/>
        <v>0</v>
      </c>
      <c r="AK35" s="82">
        <f t="shared" si="53"/>
        <v>0</v>
      </c>
      <c r="AL35" s="82">
        <f t="shared" si="54"/>
        <v>0</v>
      </c>
      <c r="AM35" s="82"/>
      <c r="AN35" s="82"/>
      <c r="AO35" s="82"/>
      <c r="AP35" s="82"/>
      <c r="AQ35" s="82"/>
      <c r="AR35" s="82"/>
      <c r="AS35" s="116"/>
      <c r="AT35" s="82"/>
      <c r="AU35" s="82"/>
      <c r="AV35" s="82"/>
      <c r="AW35" s="82"/>
      <c r="AX35" s="82"/>
      <c r="AY35" s="82"/>
      <c r="AZ35" s="116"/>
      <c r="BA35" s="82"/>
      <c r="BB35" s="82"/>
      <c r="BC35" s="82"/>
      <c r="BD35" s="82"/>
      <c r="BE35" s="82"/>
      <c r="BF35" s="82"/>
      <c r="BG35" s="116"/>
      <c r="BH35" s="82"/>
      <c r="BI35" s="82"/>
      <c r="BJ35" s="82"/>
      <c r="BK35" s="82"/>
      <c r="BL35" s="82"/>
      <c r="BM35" s="82"/>
      <c r="BN35" s="116"/>
      <c r="BO35" s="82"/>
      <c r="BP35" s="82"/>
      <c r="BQ35" s="82"/>
      <c r="BR35" s="82"/>
      <c r="BS35" s="82"/>
      <c r="BT35" s="82"/>
      <c r="BU35" s="116"/>
      <c r="BV35" s="121"/>
    </row>
    <row r="36" spans="1:74" ht="47.25">
      <c r="A36" s="50" t="s">
        <v>93</v>
      </c>
      <c r="B36" s="51" t="s">
        <v>94</v>
      </c>
      <c r="C36" s="48" t="s">
        <v>95</v>
      </c>
      <c r="D36" s="82">
        <v>0</v>
      </c>
      <c r="E36" s="82">
        <v>0</v>
      </c>
      <c r="F36" s="81">
        <v>0</v>
      </c>
      <c r="G36" s="82">
        <v>18.600000000000001</v>
      </c>
      <c r="H36" s="82">
        <v>0</v>
      </c>
      <c r="I36" s="82">
        <v>0</v>
      </c>
      <c r="J36" s="116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116">
        <v>0</v>
      </c>
      <c r="R36" s="82">
        <v>0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116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  <c r="AD36" s="82">
        <v>0</v>
      </c>
      <c r="AE36" s="116">
        <v>0</v>
      </c>
      <c r="AF36" s="82">
        <f t="shared" si="48"/>
        <v>0</v>
      </c>
      <c r="AG36" s="82">
        <f t="shared" si="49"/>
        <v>0</v>
      </c>
      <c r="AH36" s="82">
        <v>0</v>
      </c>
      <c r="AI36" s="82">
        <v>18.600000000000001</v>
      </c>
      <c r="AJ36" s="82">
        <v>0</v>
      </c>
      <c r="AK36" s="82">
        <f t="shared" si="53"/>
        <v>0</v>
      </c>
      <c r="AL36" s="82">
        <f t="shared" si="54"/>
        <v>0</v>
      </c>
      <c r="AM36" s="82">
        <v>0</v>
      </c>
      <c r="AN36" s="82">
        <v>0</v>
      </c>
      <c r="AO36" s="82">
        <v>0</v>
      </c>
      <c r="AP36" s="82">
        <v>0</v>
      </c>
      <c r="AQ36" s="82">
        <v>0</v>
      </c>
      <c r="AR36" s="82">
        <v>0</v>
      </c>
      <c r="AS36" s="116">
        <v>0</v>
      </c>
      <c r="AT36" s="82">
        <v>0</v>
      </c>
      <c r="AU36" s="82">
        <v>0</v>
      </c>
      <c r="AV36" s="82">
        <v>0</v>
      </c>
      <c r="AW36" s="82">
        <v>0</v>
      </c>
      <c r="AX36" s="82">
        <v>0</v>
      </c>
      <c r="AY36" s="82">
        <v>0</v>
      </c>
      <c r="AZ36" s="116">
        <v>0</v>
      </c>
      <c r="BA36" s="82">
        <v>0</v>
      </c>
      <c r="BB36" s="82">
        <v>0</v>
      </c>
      <c r="BC36" s="82">
        <v>0</v>
      </c>
      <c r="BD36" s="82">
        <v>0</v>
      </c>
      <c r="BE36" s="82">
        <v>0</v>
      </c>
      <c r="BF36" s="82">
        <v>0</v>
      </c>
      <c r="BG36" s="116">
        <v>0</v>
      </c>
      <c r="BH36" s="82">
        <v>0</v>
      </c>
      <c r="BI36" s="82">
        <v>0</v>
      </c>
      <c r="BJ36" s="82">
        <v>0</v>
      </c>
      <c r="BK36" s="82">
        <v>0</v>
      </c>
      <c r="BL36" s="82">
        <v>0</v>
      </c>
      <c r="BM36" s="82">
        <v>0</v>
      </c>
      <c r="BN36" s="116">
        <v>0</v>
      </c>
      <c r="BO36" s="82">
        <v>0</v>
      </c>
      <c r="BP36" s="82">
        <v>0</v>
      </c>
      <c r="BQ36" s="82">
        <v>0</v>
      </c>
      <c r="BR36" s="82">
        <v>0</v>
      </c>
      <c r="BS36" s="82">
        <v>0</v>
      </c>
      <c r="BT36" s="82">
        <v>0</v>
      </c>
      <c r="BU36" s="116">
        <v>0</v>
      </c>
      <c r="BV36" s="122" t="s">
        <v>226</v>
      </c>
    </row>
    <row r="37" spans="1:74" ht="47.25">
      <c r="A37" s="50" t="s">
        <v>96</v>
      </c>
      <c r="B37" s="51" t="s">
        <v>97</v>
      </c>
      <c r="C37" s="48" t="s">
        <v>98</v>
      </c>
      <c r="D37" s="82">
        <v>0</v>
      </c>
      <c r="E37" s="82">
        <v>0</v>
      </c>
      <c r="F37" s="81">
        <v>0.6</v>
      </c>
      <c r="G37" s="82">
        <v>0</v>
      </c>
      <c r="H37" s="82">
        <v>0.38</v>
      </c>
      <c r="I37" s="82">
        <v>0</v>
      </c>
      <c r="J37" s="116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116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116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0</v>
      </c>
      <c r="AE37" s="116">
        <v>0</v>
      </c>
      <c r="AF37" s="82">
        <f t="shared" si="48"/>
        <v>0</v>
      </c>
      <c r="AG37" s="82">
        <f t="shared" si="49"/>
        <v>0</v>
      </c>
      <c r="AH37" s="82">
        <v>0.6</v>
      </c>
      <c r="AI37" s="82">
        <v>0</v>
      </c>
      <c r="AJ37" s="82">
        <v>0.38</v>
      </c>
      <c r="AK37" s="82">
        <f t="shared" si="53"/>
        <v>0</v>
      </c>
      <c r="AL37" s="82">
        <f t="shared" si="54"/>
        <v>0</v>
      </c>
      <c r="AM37" s="82">
        <v>0</v>
      </c>
      <c r="AN37" s="82">
        <v>0</v>
      </c>
      <c r="AO37" s="82">
        <v>0</v>
      </c>
      <c r="AP37" s="82">
        <v>0</v>
      </c>
      <c r="AQ37" s="82">
        <v>0</v>
      </c>
      <c r="AR37" s="82">
        <v>0</v>
      </c>
      <c r="AS37" s="116">
        <v>0</v>
      </c>
      <c r="AT37" s="82">
        <v>0</v>
      </c>
      <c r="AU37" s="82">
        <v>0</v>
      </c>
      <c r="AV37" s="82">
        <v>0</v>
      </c>
      <c r="AW37" s="82">
        <v>0</v>
      </c>
      <c r="AX37" s="82">
        <v>0</v>
      </c>
      <c r="AY37" s="82">
        <v>0</v>
      </c>
      <c r="AZ37" s="116">
        <v>0</v>
      </c>
      <c r="BA37" s="82">
        <v>0</v>
      </c>
      <c r="BB37" s="82">
        <v>0</v>
      </c>
      <c r="BC37" s="82">
        <v>0</v>
      </c>
      <c r="BD37" s="82">
        <v>0</v>
      </c>
      <c r="BE37" s="82">
        <v>0</v>
      </c>
      <c r="BF37" s="82">
        <v>0</v>
      </c>
      <c r="BG37" s="116">
        <v>0</v>
      </c>
      <c r="BH37" s="82">
        <v>0</v>
      </c>
      <c r="BI37" s="82">
        <v>0</v>
      </c>
      <c r="BJ37" s="82">
        <v>0</v>
      </c>
      <c r="BK37" s="82">
        <v>0</v>
      </c>
      <c r="BL37" s="82">
        <v>0</v>
      </c>
      <c r="BM37" s="82">
        <v>0</v>
      </c>
      <c r="BN37" s="116">
        <v>0</v>
      </c>
      <c r="BO37" s="82">
        <v>0</v>
      </c>
      <c r="BP37" s="82">
        <v>0</v>
      </c>
      <c r="BQ37" s="82">
        <v>0</v>
      </c>
      <c r="BR37" s="82">
        <v>0</v>
      </c>
      <c r="BS37" s="82">
        <v>0</v>
      </c>
      <c r="BT37" s="82">
        <v>0</v>
      </c>
      <c r="BU37" s="116">
        <v>0</v>
      </c>
      <c r="BV37" s="122" t="s">
        <v>226</v>
      </c>
    </row>
    <row r="38" spans="1:74" ht="47.25">
      <c r="A38" s="50" t="s">
        <v>99</v>
      </c>
      <c r="B38" s="51" t="s">
        <v>100</v>
      </c>
      <c r="C38" s="48" t="s">
        <v>101</v>
      </c>
      <c r="D38" s="82">
        <v>0</v>
      </c>
      <c r="E38" s="82">
        <v>0</v>
      </c>
      <c r="F38" s="82">
        <v>11.5</v>
      </c>
      <c r="G38" s="82">
        <v>0</v>
      </c>
      <c r="H38" s="82">
        <v>0</v>
      </c>
      <c r="I38" s="82">
        <v>0</v>
      </c>
      <c r="J38" s="116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116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116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116">
        <v>0</v>
      </c>
      <c r="AF38" s="82">
        <f t="shared" si="48"/>
        <v>0</v>
      </c>
      <c r="AG38" s="82">
        <f t="shared" si="49"/>
        <v>0</v>
      </c>
      <c r="AH38" s="82">
        <v>11.5</v>
      </c>
      <c r="AI38" s="82">
        <v>0</v>
      </c>
      <c r="AJ38" s="82">
        <v>0</v>
      </c>
      <c r="AK38" s="82">
        <f t="shared" si="53"/>
        <v>0</v>
      </c>
      <c r="AL38" s="82">
        <f t="shared" si="54"/>
        <v>0</v>
      </c>
      <c r="AM38" s="82">
        <v>0</v>
      </c>
      <c r="AN38" s="82">
        <v>0</v>
      </c>
      <c r="AO38" s="82">
        <v>0</v>
      </c>
      <c r="AP38" s="82">
        <v>0</v>
      </c>
      <c r="AQ38" s="82">
        <v>0</v>
      </c>
      <c r="AR38" s="82">
        <v>0</v>
      </c>
      <c r="AS38" s="116">
        <v>0</v>
      </c>
      <c r="AT38" s="82">
        <v>0</v>
      </c>
      <c r="AU38" s="82">
        <v>0</v>
      </c>
      <c r="AV38" s="82">
        <v>0</v>
      </c>
      <c r="AW38" s="82">
        <v>0</v>
      </c>
      <c r="AX38" s="82">
        <v>0</v>
      </c>
      <c r="AY38" s="82">
        <v>0</v>
      </c>
      <c r="AZ38" s="116">
        <v>0</v>
      </c>
      <c r="BA38" s="82">
        <v>0</v>
      </c>
      <c r="BB38" s="82">
        <v>0</v>
      </c>
      <c r="BC38" s="82">
        <v>0</v>
      </c>
      <c r="BD38" s="82">
        <v>0</v>
      </c>
      <c r="BE38" s="82">
        <v>0</v>
      </c>
      <c r="BF38" s="82">
        <v>0</v>
      </c>
      <c r="BG38" s="116">
        <v>0</v>
      </c>
      <c r="BH38" s="82">
        <v>0</v>
      </c>
      <c r="BI38" s="82">
        <v>0</v>
      </c>
      <c r="BJ38" s="82">
        <v>0</v>
      </c>
      <c r="BK38" s="82">
        <v>0</v>
      </c>
      <c r="BL38" s="82">
        <v>0</v>
      </c>
      <c r="BM38" s="82">
        <v>0</v>
      </c>
      <c r="BN38" s="116">
        <v>0</v>
      </c>
      <c r="BO38" s="82">
        <v>0</v>
      </c>
      <c r="BP38" s="82">
        <v>0</v>
      </c>
      <c r="BQ38" s="82">
        <v>0</v>
      </c>
      <c r="BR38" s="82">
        <v>0</v>
      </c>
      <c r="BS38" s="82">
        <v>0</v>
      </c>
      <c r="BT38" s="82">
        <v>0</v>
      </c>
      <c r="BU38" s="116">
        <v>0</v>
      </c>
      <c r="BV38" s="121" t="s">
        <v>226</v>
      </c>
    </row>
    <row r="39" spans="1:74" ht="78.75">
      <c r="A39" s="50" t="s">
        <v>102</v>
      </c>
      <c r="B39" s="51" t="s">
        <v>103</v>
      </c>
      <c r="C39" s="48" t="s">
        <v>104</v>
      </c>
      <c r="D39" s="82">
        <v>0</v>
      </c>
      <c r="E39" s="82">
        <v>0</v>
      </c>
      <c r="F39" s="82">
        <v>2.9049999999999998</v>
      </c>
      <c r="G39" s="82">
        <v>0</v>
      </c>
      <c r="H39" s="82">
        <v>0</v>
      </c>
      <c r="I39" s="82">
        <v>0</v>
      </c>
      <c r="J39" s="116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116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116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  <c r="AD39" s="82">
        <v>0</v>
      </c>
      <c r="AE39" s="116">
        <v>0</v>
      </c>
      <c r="AF39" s="82">
        <f t="shared" si="48"/>
        <v>0</v>
      </c>
      <c r="AG39" s="82">
        <f t="shared" si="49"/>
        <v>0</v>
      </c>
      <c r="AH39" s="82">
        <v>2.9049999999999998</v>
      </c>
      <c r="AI39" s="82">
        <v>0</v>
      </c>
      <c r="AJ39" s="82">
        <v>0</v>
      </c>
      <c r="AK39" s="82">
        <f t="shared" si="53"/>
        <v>0</v>
      </c>
      <c r="AL39" s="82">
        <f t="shared" si="54"/>
        <v>0</v>
      </c>
      <c r="AM39" s="82">
        <v>0</v>
      </c>
      <c r="AN39" s="82">
        <v>0</v>
      </c>
      <c r="AO39" s="82">
        <v>0</v>
      </c>
      <c r="AP39" s="82">
        <v>0</v>
      </c>
      <c r="AQ39" s="82">
        <v>0</v>
      </c>
      <c r="AR39" s="82">
        <v>0</v>
      </c>
      <c r="AS39" s="116">
        <v>0</v>
      </c>
      <c r="AT39" s="82">
        <v>0</v>
      </c>
      <c r="AU39" s="82">
        <v>0</v>
      </c>
      <c r="AV39" s="82">
        <v>0</v>
      </c>
      <c r="AW39" s="82">
        <v>0</v>
      </c>
      <c r="AX39" s="82">
        <v>0</v>
      </c>
      <c r="AY39" s="82">
        <v>0</v>
      </c>
      <c r="AZ39" s="116">
        <v>0</v>
      </c>
      <c r="BA39" s="82">
        <v>0</v>
      </c>
      <c r="BB39" s="82">
        <v>0</v>
      </c>
      <c r="BC39" s="82">
        <v>0</v>
      </c>
      <c r="BD39" s="82">
        <v>0</v>
      </c>
      <c r="BE39" s="82">
        <v>0</v>
      </c>
      <c r="BF39" s="82">
        <v>0</v>
      </c>
      <c r="BG39" s="116">
        <v>0</v>
      </c>
      <c r="BH39" s="82">
        <v>0</v>
      </c>
      <c r="BI39" s="82">
        <v>0</v>
      </c>
      <c r="BJ39" s="82">
        <v>0</v>
      </c>
      <c r="BK39" s="82">
        <v>0</v>
      </c>
      <c r="BL39" s="82">
        <v>0</v>
      </c>
      <c r="BM39" s="82">
        <v>0</v>
      </c>
      <c r="BN39" s="116">
        <v>0</v>
      </c>
      <c r="BO39" s="82">
        <v>0</v>
      </c>
      <c r="BP39" s="82">
        <v>0</v>
      </c>
      <c r="BQ39" s="82">
        <v>0</v>
      </c>
      <c r="BR39" s="82">
        <v>0</v>
      </c>
      <c r="BS39" s="82">
        <v>0</v>
      </c>
      <c r="BT39" s="82">
        <v>0</v>
      </c>
      <c r="BU39" s="116">
        <v>0</v>
      </c>
      <c r="BV39" s="121" t="s">
        <v>226</v>
      </c>
    </row>
    <row r="40" spans="1:74" ht="63">
      <c r="A40" s="50" t="s">
        <v>105</v>
      </c>
      <c r="B40" s="51" t="s">
        <v>106</v>
      </c>
      <c r="C40" s="48" t="s">
        <v>107</v>
      </c>
      <c r="D40" s="82">
        <v>0</v>
      </c>
      <c r="E40" s="82">
        <v>0</v>
      </c>
      <c r="F40" s="82">
        <v>1.6</v>
      </c>
      <c r="G40" s="82">
        <v>0</v>
      </c>
      <c r="H40" s="82">
        <v>0</v>
      </c>
      <c r="I40" s="82">
        <v>0</v>
      </c>
      <c r="J40" s="116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116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116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>
        <v>0</v>
      </c>
      <c r="AE40" s="116">
        <v>0</v>
      </c>
      <c r="AF40" s="82">
        <f t="shared" si="48"/>
        <v>0</v>
      </c>
      <c r="AG40" s="82">
        <f t="shared" si="49"/>
        <v>0</v>
      </c>
      <c r="AH40" s="82">
        <v>1.6</v>
      </c>
      <c r="AI40" s="82">
        <v>0</v>
      </c>
      <c r="AJ40" s="82">
        <v>0</v>
      </c>
      <c r="AK40" s="82">
        <f t="shared" si="53"/>
        <v>0</v>
      </c>
      <c r="AL40" s="82">
        <f t="shared" si="54"/>
        <v>0</v>
      </c>
      <c r="AM40" s="82">
        <v>0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116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  <c r="AZ40" s="116">
        <v>0</v>
      </c>
      <c r="BA40" s="82">
        <v>0</v>
      </c>
      <c r="BB40" s="82">
        <v>0</v>
      </c>
      <c r="BC40" s="82">
        <v>0</v>
      </c>
      <c r="BD40" s="82">
        <v>0</v>
      </c>
      <c r="BE40" s="82">
        <v>0</v>
      </c>
      <c r="BF40" s="82">
        <v>0</v>
      </c>
      <c r="BG40" s="116">
        <v>0</v>
      </c>
      <c r="BH40" s="82">
        <v>0</v>
      </c>
      <c r="BI40" s="82">
        <v>0</v>
      </c>
      <c r="BJ40" s="82">
        <v>0</v>
      </c>
      <c r="BK40" s="82">
        <v>0</v>
      </c>
      <c r="BL40" s="82">
        <v>0</v>
      </c>
      <c r="BM40" s="82">
        <v>0</v>
      </c>
      <c r="BN40" s="116">
        <v>0</v>
      </c>
      <c r="BO40" s="82">
        <v>0</v>
      </c>
      <c r="BP40" s="82">
        <v>0</v>
      </c>
      <c r="BQ40" s="82">
        <v>0</v>
      </c>
      <c r="BR40" s="82">
        <v>0</v>
      </c>
      <c r="BS40" s="82">
        <v>0</v>
      </c>
      <c r="BT40" s="82">
        <v>0</v>
      </c>
      <c r="BU40" s="116">
        <v>0</v>
      </c>
      <c r="BV40" s="121" t="s">
        <v>226</v>
      </c>
    </row>
    <row r="41" spans="1:74" ht="63">
      <c r="A41" s="50" t="s">
        <v>108</v>
      </c>
      <c r="B41" s="51" t="s">
        <v>109</v>
      </c>
      <c r="C41" s="48" t="s">
        <v>110</v>
      </c>
      <c r="D41" s="82">
        <v>0</v>
      </c>
      <c r="E41" s="82">
        <v>0</v>
      </c>
      <c r="F41" s="82">
        <v>4.2</v>
      </c>
      <c r="G41" s="82">
        <v>0</v>
      </c>
      <c r="H41" s="82">
        <v>0</v>
      </c>
      <c r="I41" s="82">
        <v>0</v>
      </c>
      <c r="J41" s="116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116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116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  <c r="AE41" s="116">
        <v>0</v>
      </c>
      <c r="AF41" s="82">
        <f t="shared" si="48"/>
        <v>0</v>
      </c>
      <c r="AG41" s="82">
        <f t="shared" si="49"/>
        <v>0</v>
      </c>
      <c r="AH41" s="82">
        <v>4.2</v>
      </c>
      <c r="AI41" s="82">
        <v>0</v>
      </c>
      <c r="AJ41" s="82">
        <v>0</v>
      </c>
      <c r="AK41" s="82">
        <f t="shared" si="53"/>
        <v>0</v>
      </c>
      <c r="AL41" s="82">
        <f t="shared" si="54"/>
        <v>0</v>
      </c>
      <c r="AM41" s="82">
        <v>0</v>
      </c>
      <c r="AN41" s="82">
        <v>0</v>
      </c>
      <c r="AO41" s="82">
        <v>0</v>
      </c>
      <c r="AP41" s="82">
        <v>0</v>
      </c>
      <c r="AQ41" s="82">
        <v>0</v>
      </c>
      <c r="AR41" s="82">
        <v>0</v>
      </c>
      <c r="AS41" s="116">
        <v>0</v>
      </c>
      <c r="AT41" s="82">
        <v>0</v>
      </c>
      <c r="AU41" s="82">
        <v>0</v>
      </c>
      <c r="AV41" s="82">
        <v>0</v>
      </c>
      <c r="AW41" s="82">
        <v>0</v>
      </c>
      <c r="AX41" s="82">
        <v>0</v>
      </c>
      <c r="AY41" s="82">
        <v>0</v>
      </c>
      <c r="AZ41" s="116">
        <v>0</v>
      </c>
      <c r="BA41" s="82">
        <v>0</v>
      </c>
      <c r="BB41" s="82">
        <v>0</v>
      </c>
      <c r="BC41" s="82">
        <v>0</v>
      </c>
      <c r="BD41" s="82">
        <v>0</v>
      </c>
      <c r="BE41" s="82">
        <v>0</v>
      </c>
      <c r="BF41" s="82">
        <v>0</v>
      </c>
      <c r="BG41" s="116">
        <v>0</v>
      </c>
      <c r="BH41" s="82">
        <v>0</v>
      </c>
      <c r="BI41" s="82">
        <v>0</v>
      </c>
      <c r="BJ41" s="82">
        <v>0</v>
      </c>
      <c r="BK41" s="82">
        <v>0</v>
      </c>
      <c r="BL41" s="82">
        <v>0</v>
      </c>
      <c r="BM41" s="82">
        <v>0</v>
      </c>
      <c r="BN41" s="116">
        <v>0</v>
      </c>
      <c r="BO41" s="82">
        <v>0</v>
      </c>
      <c r="BP41" s="82">
        <v>0</v>
      </c>
      <c r="BQ41" s="82">
        <v>0</v>
      </c>
      <c r="BR41" s="82">
        <v>0</v>
      </c>
      <c r="BS41" s="82">
        <v>0</v>
      </c>
      <c r="BT41" s="82">
        <v>0</v>
      </c>
      <c r="BU41" s="116">
        <v>0</v>
      </c>
      <c r="BV41" s="121" t="s">
        <v>226</v>
      </c>
    </row>
    <row r="42" spans="1:74" ht="47.25">
      <c r="A42" s="50" t="s">
        <v>111</v>
      </c>
      <c r="B42" s="51" t="s">
        <v>112</v>
      </c>
      <c r="C42" s="48" t="s">
        <v>113</v>
      </c>
      <c r="D42" s="82">
        <v>0</v>
      </c>
      <c r="E42" s="82">
        <v>0</v>
      </c>
      <c r="F42" s="82">
        <v>2.9</v>
      </c>
      <c r="G42" s="82">
        <v>0</v>
      </c>
      <c r="H42" s="82">
        <v>0</v>
      </c>
      <c r="I42" s="82">
        <v>0</v>
      </c>
      <c r="J42" s="116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116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116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  <c r="AD42" s="82">
        <v>0</v>
      </c>
      <c r="AE42" s="116">
        <v>0</v>
      </c>
      <c r="AF42" s="82">
        <f t="shared" si="48"/>
        <v>0</v>
      </c>
      <c r="AG42" s="82">
        <f t="shared" si="49"/>
        <v>0</v>
      </c>
      <c r="AH42" s="82">
        <v>2.9</v>
      </c>
      <c r="AI42" s="82">
        <v>0</v>
      </c>
      <c r="AJ42" s="82">
        <v>0</v>
      </c>
      <c r="AK42" s="82">
        <f t="shared" si="53"/>
        <v>0</v>
      </c>
      <c r="AL42" s="82">
        <f t="shared" si="54"/>
        <v>0</v>
      </c>
      <c r="AM42" s="82">
        <v>0</v>
      </c>
      <c r="AN42" s="82">
        <v>0</v>
      </c>
      <c r="AO42" s="82">
        <v>0</v>
      </c>
      <c r="AP42" s="82">
        <v>0</v>
      </c>
      <c r="AQ42" s="82">
        <v>0</v>
      </c>
      <c r="AR42" s="82">
        <v>0</v>
      </c>
      <c r="AS42" s="116">
        <v>0</v>
      </c>
      <c r="AT42" s="82">
        <v>0</v>
      </c>
      <c r="AU42" s="82">
        <v>0</v>
      </c>
      <c r="AV42" s="82">
        <v>0</v>
      </c>
      <c r="AW42" s="82">
        <v>0</v>
      </c>
      <c r="AX42" s="82">
        <v>0</v>
      </c>
      <c r="AY42" s="82">
        <v>0</v>
      </c>
      <c r="AZ42" s="116">
        <v>0</v>
      </c>
      <c r="BA42" s="82">
        <v>0</v>
      </c>
      <c r="BB42" s="82">
        <v>0</v>
      </c>
      <c r="BC42" s="82">
        <v>0</v>
      </c>
      <c r="BD42" s="82">
        <v>0</v>
      </c>
      <c r="BE42" s="82">
        <v>0</v>
      </c>
      <c r="BF42" s="82">
        <v>0</v>
      </c>
      <c r="BG42" s="116">
        <v>0</v>
      </c>
      <c r="BH42" s="82">
        <v>0</v>
      </c>
      <c r="BI42" s="82">
        <v>0</v>
      </c>
      <c r="BJ42" s="82">
        <v>0</v>
      </c>
      <c r="BK42" s="82">
        <v>0</v>
      </c>
      <c r="BL42" s="82">
        <v>0</v>
      </c>
      <c r="BM42" s="82">
        <v>0</v>
      </c>
      <c r="BN42" s="116">
        <v>0</v>
      </c>
      <c r="BO42" s="82">
        <v>0</v>
      </c>
      <c r="BP42" s="82">
        <v>0</v>
      </c>
      <c r="BQ42" s="82">
        <v>0</v>
      </c>
      <c r="BR42" s="82">
        <v>0</v>
      </c>
      <c r="BS42" s="82">
        <v>0</v>
      </c>
      <c r="BT42" s="82">
        <v>0</v>
      </c>
      <c r="BU42" s="116">
        <v>0</v>
      </c>
      <c r="BV42" s="121" t="s">
        <v>226</v>
      </c>
    </row>
    <row r="43" spans="1:74" ht="47.25" hidden="1">
      <c r="A43" s="50" t="s">
        <v>114</v>
      </c>
      <c r="B43" s="51" t="s">
        <v>115</v>
      </c>
      <c r="C43" s="48" t="s">
        <v>116</v>
      </c>
      <c r="D43" s="82">
        <v>0</v>
      </c>
      <c r="E43" s="82">
        <v>0</v>
      </c>
      <c r="F43" s="81">
        <v>0</v>
      </c>
      <c r="G43" s="82">
        <v>0</v>
      </c>
      <c r="H43" s="82">
        <v>0</v>
      </c>
      <c r="I43" s="82">
        <v>0</v>
      </c>
      <c r="J43" s="116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116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116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  <c r="AD43" s="82">
        <v>0</v>
      </c>
      <c r="AE43" s="116">
        <v>0</v>
      </c>
      <c r="AF43" s="82">
        <f t="shared" si="48"/>
        <v>0</v>
      </c>
      <c r="AG43" s="82">
        <f t="shared" si="49"/>
        <v>0</v>
      </c>
      <c r="AH43" s="82">
        <v>0</v>
      </c>
      <c r="AI43" s="82">
        <v>0</v>
      </c>
      <c r="AJ43" s="82">
        <v>0</v>
      </c>
      <c r="AK43" s="82">
        <f t="shared" si="53"/>
        <v>0</v>
      </c>
      <c r="AL43" s="82">
        <f t="shared" si="54"/>
        <v>0</v>
      </c>
      <c r="AM43" s="82">
        <v>0</v>
      </c>
      <c r="AN43" s="82">
        <v>0</v>
      </c>
      <c r="AO43" s="82">
        <v>0</v>
      </c>
      <c r="AP43" s="82">
        <v>0</v>
      </c>
      <c r="AQ43" s="82">
        <v>0</v>
      </c>
      <c r="AR43" s="82">
        <v>0</v>
      </c>
      <c r="AS43" s="116">
        <v>0</v>
      </c>
      <c r="AT43" s="82">
        <v>0</v>
      </c>
      <c r="AU43" s="82">
        <v>0</v>
      </c>
      <c r="AV43" s="82">
        <v>0</v>
      </c>
      <c r="AW43" s="82">
        <v>0</v>
      </c>
      <c r="AX43" s="82">
        <v>0</v>
      </c>
      <c r="AY43" s="82">
        <v>0</v>
      </c>
      <c r="AZ43" s="116">
        <v>0</v>
      </c>
      <c r="BA43" s="82">
        <v>0</v>
      </c>
      <c r="BB43" s="82">
        <v>0</v>
      </c>
      <c r="BC43" s="82">
        <v>0</v>
      </c>
      <c r="BD43" s="82">
        <v>0</v>
      </c>
      <c r="BE43" s="82">
        <v>0</v>
      </c>
      <c r="BF43" s="82">
        <v>0</v>
      </c>
      <c r="BG43" s="116">
        <v>0</v>
      </c>
      <c r="BH43" s="82">
        <v>0</v>
      </c>
      <c r="BI43" s="82">
        <v>0</v>
      </c>
      <c r="BJ43" s="82">
        <v>0</v>
      </c>
      <c r="BK43" s="82">
        <v>0</v>
      </c>
      <c r="BL43" s="82">
        <v>0</v>
      </c>
      <c r="BM43" s="82">
        <v>0</v>
      </c>
      <c r="BN43" s="116">
        <v>0</v>
      </c>
      <c r="BO43" s="82">
        <v>0</v>
      </c>
      <c r="BP43" s="82">
        <v>0</v>
      </c>
      <c r="BQ43" s="82">
        <v>0</v>
      </c>
      <c r="BR43" s="82">
        <v>0</v>
      </c>
      <c r="BS43" s="82">
        <v>0</v>
      </c>
      <c r="BT43" s="82">
        <v>0</v>
      </c>
      <c r="BU43" s="116">
        <v>0</v>
      </c>
      <c r="BV43" s="121" t="s">
        <v>226</v>
      </c>
    </row>
    <row r="44" spans="1:74" ht="63" hidden="1">
      <c r="A44" s="50" t="s">
        <v>117</v>
      </c>
      <c r="B44" s="52" t="s">
        <v>118</v>
      </c>
      <c r="C44" s="48" t="s">
        <v>119</v>
      </c>
      <c r="D44" s="82">
        <v>0</v>
      </c>
      <c r="E44" s="82">
        <v>0</v>
      </c>
      <c r="F44" s="79">
        <v>0</v>
      </c>
      <c r="G44" s="82">
        <v>0</v>
      </c>
      <c r="H44" s="82">
        <v>0</v>
      </c>
      <c r="I44" s="82">
        <v>0</v>
      </c>
      <c r="J44" s="116">
        <v>0</v>
      </c>
      <c r="K44" s="82">
        <v>0</v>
      </c>
      <c r="L44" s="117">
        <v>0</v>
      </c>
      <c r="M44" s="82">
        <v>0</v>
      </c>
      <c r="N44" s="82">
        <v>0</v>
      </c>
      <c r="O44" s="82">
        <v>0</v>
      </c>
      <c r="P44" s="82">
        <v>0</v>
      </c>
      <c r="Q44" s="116">
        <v>0</v>
      </c>
      <c r="R44" s="82">
        <v>0</v>
      </c>
      <c r="S44" s="117">
        <v>0</v>
      </c>
      <c r="T44" s="82">
        <v>0</v>
      </c>
      <c r="U44" s="82">
        <v>0</v>
      </c>
      <c r="V44" s="82">
        <v>0</v>
      </c>
      <c r="W44" s="82">
        <v>0</v>
      </c>
      <c r="X44" s="116">
        <v>0</v>
      </c>
      <c r="Y44" s="82">
        <v>0</v>
      </c>
      <c r="Z44" s="117">
        <v>0</v>
      </c>
      <c r="AA44" s="82">
        <v>0</v>
      </c>
      <c r="AB44" s="82">
        <v>0</v>
      </c>
      <c r="AC44" s="82">
        <v>0</v>
      </c>
      <c r="AD44" s="82">
        <v>0</v>
      </c>
      <c r="AE44" s="116">
        <v>0</v>
      </c>
      <c r="AF44" s="82">
        <f t="shared" si="48"/>
        <v>0</v>
      </c>
      <c r="AG44" s="82">
        <f t="shared" si="49"/>
        <v>0</v>
      </c>
      <c r="AH44" s="82">
        <v>0</v>
      </c>
      <c r="AI44" s="82">
        <v>0</v>
      </c>
      <c r="AJ44" s="82">
        <v>0</v>
      </c>
      <c r="AK44" s="82">
        <f t="shared" si="53"/>
        <v>0</v>
      </c>
      <c r="AL44" s="82">
        <f t="shared" si="54"/>
        <v>0</v>
      </c>
      <c r="AM44" s="82">
        <v>0</v>
      </c>
      <c r="AN44" s="117">
        <v>0</v>
      </c>
      <c r="AO44" s="82">
        <v>0</v>
      </c>
      <c r="AP44" s="82">
        <v>0</v>
      </c>
      <c r="AQ44" s="82">
        <v>0</v>
      </c>
      <c r="AR44" s="82">
        <v>0</v>
      </c>
      <c r="AS44" s="116">
        <v>0</v>
      </c>
      <c r="AT44" s="82">
        <v>0</v>
      </c>
      <c r="AU44" s="117">
        <v>0</v>
      </c>
      <c r="AV44" s="82">
        <v>0</v>
      </c>
      <c r="AW44" s="82">
        <v>0</v>
      </c>
      <c r="AX44" s="82">
        <v>0</v>
      </c>
      <c r="AY44" s="82">
        <v>0</v>
      </c>
      <c r="AZ44" s="116">
        <v>0</v>
      </c>
      <c r="BA44" s="82">
        <v>0</v>
      </c>
      <c r="BB44" s="117">
        <v>0</v>
      </c>
      <c r="BC44" s="82">
        <v>0</v>
      </c>
      <c r="BD44" s="82">
        <v>0</v>
      </c>
      <c r="BE44" s="82">
        <v>0</v>
      </c>
      <c r="BF44" s="82">
        <v>0</v>
      </c>
      <c r="BG44" s="116">
        <v>0</v>
      </c>
      <c r="BH44" s="82">
        <v>0</v>
      </c>
      <c r="BI44" s="117">
        <v>0</v>
      </c>
      <c r="BJ44" s="82">
        <v>0</v>
      </c>
      <c r="BK44" s="82">
        <v>0</v>
      </c>
      <c r="BL44" s="82">
        <v>0</v>
      </c>
      <c r="BM44" s="82">
        <v>0</v>
      </c>
      <c r="BN44" s="116">
        <v>0</v>
      </c>
      <c r="BO44" s="82">
        <v>0</v>
      </c>
      <c r="BP44" s="117">
        <v>0</v>
      </c>
      <c r="BQ44" s="82">
        <v>0</v>
      </c>
      <c r="BR44" s="82">
        <v>0</v>
      </c>
      <c r="BS44" s="82">
        <v>0</v>
      </c>
      <c r="BT44" s="82">
        <v>0</v>
      </c>
      <c r="BU44" s="116">
        <v>0</v>
      </c>
      <c r="BV44" s="121" t="s">
        <v>226</v>
      </c>
    </row>
    <row r="45" spans="1:74" ht="63" hidden="1">
      <c r="A45" s="50" t="s">
        <v>120</v>
      </c>
      <c r="B45" s="52" t="s">
        <v>121</v>
      </c>
      <c r="C45" s="48" t="s">
        <v>122</v>
      </c>
      <c r="D45" s="82">
        <v>0</v>
      </c>
      <c r="E45" s="82">
        <v>0</v>
      </c>
      <c r="F45" s="79">
        <v>0</v>
      </c>
      <c r="G45" s="82">
        <v>0</v>
      </c>
      <c r="H45" s="82">
        <v>0</v>
      </c>
      <c r="I45" s="82">
        <v>0</v>
      </c>
      <c r="J45" s="116">
        <v>0</v>
      </c>
      <c r="K45" s="82">
        <v>0</v>
      </c>
      <c r="L45" s="117">
        <v>0</v>
      </c>
      <c r="M45" s="82">
        <v>0</v>
      </c>
      <c r="N45" s="82">
        <v>0</v>
      </c>
      <c r="O45" s="82">
        <v>0</v>
      </c>
      <c r="P45" s="82">
        <v>0</v>
      </c>
      <c r="Q45" s="116">
        <v>0</v>
      </c>
      <c r="R45" s="82">
        <v>0</v>
      </c>
      <c r="S45" s="117">
        <v>0</v>
      </c>
      <c r="T45" s="82">
        <v>0</v>
      </c>
      <c r="U45" s="82">
        <v>0</v>
      </c>
      <c r="V45" s="82">
        <v>0</v>
      </c>
      <c r="W45" s="82">
        <v>0</v>
      </c>
      <c r="X45" s="116">
        <v>0</v>
      </c>
      <c r="Y45" s="82">
        <v>0</v>
      </c>
      <c r="Z45" s="117">
        <v>0</v>
      </c>
      <c r="AA45" s="82">
        <v>0</v>
      </c>
      <c r="AB45" s="82">
        <v>0</v>
      </c>
      <c r="AC45" s="82">
        <v>0</v>
      </c>
      <c r="AD45" s="82">
        <v>0</v>
      </c>
      <c r="AE45" s="116">
        <v>0</v>
      </c>
      <c r="AF45" s="82">
        <f t="shared" si="48"/>
        <v>0</v>
      </c>
      <c r="AG45" s="82">
        <f t="shared" si="49"/>
        <v>0</v>
      </c>
      <c r="AH45" s="82">
        <v>0</v>
      </c>
      <c r="AI45" s="82">
        <v>0</v>
      </c>
      <c r="AJ45" s="82">
        <v>0</v>
      </c>
      <c r="AK45" s="82">
        <f t="shared" si="53"/>
        <v>0</v>
      </c>
      <c r="AL45" s="82">
        <f t="shared" si="54"/>
        <v>0</v>
      </c>
      <c r="AM45" s="82">
        <v>0</v>
      </c>
      <c r="AN45" s="117">
        <v>0</v>
      </c>
      <c r="AO45" s="82">
        <v>0</v>
      </c>
      <c r="AP45" s="82">
        <v>0</v>
      </c>
      <c r="AQ45" s="82">
        <v>0</v>
      </c>
      <c r="AR45" s="82">
        <v>0</v>
      </c>
      <c r="AS45" s="116">
        <v>0</v>
      </c>
      <c r="AT45" s="82">
        <v>0</v>
      </c>
      <c r="AU45" s="117">
        <v>0</v>
      </c>
      <c r="AV45" s="82">
        <v>0</v>
      </c>
      <c r="AW45" s="82">
        <v>0</v>
      </c>
      <c r="AX45" s="82">
        <v>0</v>
      </c>
      <c r="AY45" s="82">
        <v>0</v>
      </c>
      <c r="AZ45" s="116">
        <v>0</v>
      </c>
      <c r="BA45" s="82">
        <v>0</v>
      </c>
      <c r="BB45" s="117">
        <v>0</v>
      </c>
      <c r="BC45" s="82">
        <v>0</v>
      </c>
      <c r="BD45" s="82">
        <v>0</v>
      </c>
      <c r="BE45" s="82">
        <v>0</v>
      </c>
      <c r="BF45" s="82">
        <v>0</v>
      </c>
      <c r="BG45" s="116">
        <v>0</v>
      </c>
      <c r="BH45" s="82">
        <v>0</v>
      </c>
      <c r="BI45" s="117">
        <v>0</v>
      </c>
      <c r="BJ45" s="82">
        <v>0</v>
      </c>
      <c r="BK45" s="82">
        <v>0</v>
      </c>
      <c r="BL45" s="82">
        <v>0</v>
      </c>
      <c r="BM45" s="82">
        <v>0</v>
      </c>
      <c r="BN45" s="116">
        <v>0</v>
      </c>
      <c r="BO45" s="82">
        <v>0</v>
      </c>
      <c r="BP45" s="117">
        <v>0</v>
      </c>
      <c r="BQ45" s="82">
        <v>0</v>
      </c>
      <c r="BR45" s="82">
        <v>0</v>
      </c>
      <c r="BS45" s="82">
        <v>0</v>
      </c>
      <c r="BT45" s="82">
        <v>0</v>
      </c>
      <c r="BU45" s="116">
        <v>0</v>
      </c>
      <c r="BV45" s="121" t="s">
        <v>226</v>
      </c>
    </row>
    <row r="46" spans="1:74" ht="63" hidden="1">
      <c r="A46" s="50" t="s">
        <v>123</v>
      </c>
      <c r="B46" s="52" t="s">
        <v>227</v>
      </c>
      <c r="C46" s="48" t="s">
        <v>124</v>
      </c>
      <c r="D46" s="82">
        <v>0</v>
      </c>
      <c r="E46" s="82">
        <v>0</v>
      </c>
      <c r="F46" s="79">
        <v>0</v>
      </c>
      <c r="G46" s="82">
        <v>0</v>
      </c>
      <c r="H46" s="82">
        <v>0</v>
      </c>
      <c r="I46" s="82">
        <v>0</v>
      </c>
      <c r="J46" s="116">
        <v>0</v>
      </c>
      <c r="K46" s="82">
        <v>0</v>
      </c>
      <c r="L46" s="117">
        <v>0</v>
      </c>
      <c r="M46" s="82">
        <v>0</v>
      </c>
      <c r="N46" s="82">
        <v>0</v>
      </c>
      <c r="O46" s="82">
        <v>0</v>
      </c>
      <c r="P46" s="82">
        <v>0</v>
      </c>
      <c r="Q46" s="116">
        <v>0</v>
      </c>
      <c r="R46" s="82">
        <v>0</v>
      </c>
      <c r="S46" s="117">
        <v>0</v>
      </c>
      <c r="T46" s="82">
        <v>0</v>
      </c>
      <c r="U46" s="82">
        <v>0</v>
      </c>
      <c r="V46" s="82">
        <v>0</v>
      </c>
      <c r="W46" s="82">
        <v>0</v>
      </c>
      <c r="X46" s="116">
        <v>0</v>
      </c>
      <c r="Y46" s="82">
        <v>0</v>
      </c>
      <c r="Z46" s="117">
        <v>0</v>
      </c>
      <c r="AA46" s="82">
        <v>0</v>
      </c>
      <c r="AB46" s="82">
        <v>0</v>
      </c>
      <c r="AC46" s="82">
        <v>0</v>
      </c>
      <c r="AD46" s="82">
        <v>0</v>
      </c>
      <c r="AE46" s="116">
        <v>0</v>
      </c>
      <c r="AF46" s="82">
        <f t="shared" si="48"/>
        <v>0</v>
      </c>
      <c r="AG46" s="82">
        <f t="shared" si="49"/>
        <v>0</v>
      </c>
      <c r="AH46" s="82">
        <v>0</v>
      </c>
      <c r="AI46" s="82">
        <v>0</v>
      </c>
      <c r="AJ46" s="82">
        <v>0</v>
      </c>
      <c r="AK46" s="82">
        <f t="shared" si="53"/>
        <v>0</v>
      </c>
      <c r="AL46" s="82">
        <f t="shared" si="54"/>
        <v>0</v>
      </c>
      <c r="AM46" s="82">
        <v>0</v>
      </c>
      <c r="AN46" s="117">
        <v>0</v>
      </c>
      <c r="AO46" s="82">
        <v>0</v>
      </c>
      <c r="AP46" s="82">
        <v>0</v>
      </c>
      <c r="AQ46" s="82">
        <v>0</v>
      </c>
      <c r="AR46" s="82">
        <v>0</v>
      </c>
      <c r="AS46" s="116">
        <v>0</v>
      </c>
      <c r="AT46" s="82">
        <v>0</v>
      </c>
      <c r="AU46" s="117">
        <v>0</v>
      </c>
      <c r="AV46" s="82">
        <v>0</v>
      </c>
      <c r="AW46" s="82">
        <v>0</v>
      </c>
      <c r="AX46" s="82">
        <v>0</v>
      </c>
      <c r="AY46" s="82">
        <v>0</v>
      </c>
      <c r="AZ46" s="116">
        <v>0</v>
      </c>
      <c r="BA46" s="82">
        <v>0</v>
      </c>
      <c r="BB46" s="117">
        <v>0</v>
      </c>
      <c r="BC46" s="82">
        <v>0</v>
      </c>
      <c r="BD46" s="82">
        <v>0</v>
      </c>
      <c r="BE46" s="82">
        <v>0</v>
      </c>
      <c r="BF46" s="82">
        <v>0</v>
      </c>
      <c r="BG46" s="116">
        <v>0</v>
      </c>
      <c r="BH46" s="82">
        <v>0</v>
      </c>
      <c r="BI46" s="117">
        <v>0</v>
      </c>
      <c r="BJ46" s="82">
        <v>0</v>
      </c>
      <c r="BK46" s="82">
        <v>0</v>
      </c>
      <c r="BL46" s="82">
        <v>0</v>
      </c>
      <c r="BM46" s="82">
        <v>0</v>
      </c>
      <c r="BN46" s="116">
        <v>0</v>
      </c>
      <c r="BO46" s="82">
        <v>0</v>
      </c>
      <c r="BP46" s="117">
        <v>0</v>
      </c>
      <c r="BQ46" s="82">
        <v>0</v>
      </c>
      <c r="BR46" s="82">
        <v>0</v>
      </c>
      <c r="BS46" s="82">
        <v>0</v>
      </c>
      <c r="BT46" s="82">
        <v>0</v>
      </c>
      <c r="BU46" s="116">
        <v>0</v>
      </c>
      <c r="BV46" s="121" t="s">
        <v>226</v>
      </c>
    </row>
    <row r="47" spans="1:74" ht="78.75" hidden="1">
      <c r="A47" s="50" t="s">
        <v>125</v>
      </c>
      <c r="B47" s="51" t="s">
        <v>126</v>
      </c>
      <c r="C47" s="48" t="s">
        <v>127</v>
      </c>
      <c r="D47" s="82">
        <v>0</v>
      </c>
      <c r="E47" s="82">
        <v>0</v>
      </c>
      <c r="F47" s="79">
        <v>0</v>
      </c>
      <c r="G47" s="82">
        <v>0</v>
      </c>
      <c r="H47" s="82">
        <v>0</v>
      </c>
      <c r="I47" s="82">
        <v>0</v>
      </c>
      <c r="J47" s="116">
        <v>0</v>
      </c>
      <c r="K47" s="82">
        <v>0</v>
      </c>
      <c r="L47" s="117">
        <v>0</v>
      </c>
      <c r="M47" s="82">
        <v>0</v>
      </c>
      <c r="N47" s="82">
        <v>0</v>
      </c>
      <c r="O47" s="82">
        <v>0</v>
      </c>
      <c r="P47" s="82">
        <v>0</v>
      </c>
      <c r="Q47" s="116">
        <v>0</v>
      </c>
      <c r="R47" s="82">
        <v>0</v>
      </c>
      <c r="S47" s="117">
        <v>0</v>
      </c>
      <c r="T47" s="82">
        <v>0</v>
      </c>
      <c r="U47" s="82">
        <v>0</v>
      </c>
      <c r="V47" s="82">
        <v>0</v>
      </c>
      <c r="W47" s="82">
        <v>0</v>
      </c>
      <c r="X47" s="116">
        <v>0</v>
      </c>
      <c r="Y47" s="82">
        <v>0</v>
      </c>
      <c r="Z47" s="117">
        <v>0</v>
      </c>
      <c r="AA47" s="82">
        <v>0</v>
      </c>
      <c r="AB47" s="82">
        <v>0</v>
      </c>
      <c r="AC47" s="82">
        <v>0</v>
      </c>
      <c r="AD47" s="82">
        <v>0</v>
      </c>
      <c r="AE47" s="116">
        <v>0</v>
      </c>
      <c r="AF47" s="82">
        <f t="shared" si="48"/>
        <v>0</v>
      </c>
      <c r="AG47" s="82">
        <f t="shared" si="49"/>
        <v>0</v>
      </c>
      <c r="AH47" s="82">
        <v>0</v>
      </c>
      <c r="AI47" s="82">
        <v>0</v>
      </c>
      <c r="AJ47" s="82">
        <v>0</v>
      </c>
      <c r="AK47" s="82">
        <f t="shared" si="53"/>
        <v>0</v>
      </c>
      <c r="AL47" s="82">
        <f t="shared" si="54"/>
        <v>0</v>
      </c>
      <c r="AM47" s="82">
        <v>0</v>
      </c>
      <c r="AN47" s="117">
        <v>0</v>
      </c>
      <c r="AO47" s="82">
        <v>0</v>
      </c>
      <c r="AP47" s="82">
        <v>0</v>
      </c>
      <c r="AQ47" s="82">
        <v>0</v>
      </c>
      <c r="AR47" s="82">
        <v>0</v>
      </c>
      <c r="AS47" s="116">
        <v>0</v>
      </c>
      <c r="AT47" s="82">
        <v>0</v>
      </c>
      <c r="AU47" s="117">
        <v>0</v>
      </c>
      <c r="AV47" s="82">
        <v>0</v>
      </c>
      <c r="AW47" s="82">
        <v>0</v>
      </c>
      <c r="AX47" s="82">
        <v>0</v>
      </c>
      <c r="AY47" s="82">
        <v>0</v>
      </c>
      <c r="AZ47" s="116">
        <v>0</v>
      </c>
      <c r="BA47" s="82">
        <v>0</v>
      </c>
      <c r="BB47" s="117">
        <v>0</v>
      </c>
      <c r="BC47" s="82">
        <v>0</v>
      </c>
      <c r="BD47" s="82">
        <v>0</v>
      </c>
      <c r="BE47" s="82">
        <v>0</v>
      </c>
      <c r="BF47" s="82">
        <v>0</v>
      </c>
      <c r="BG47" s="116">
        <v>0</v>
      </c>
      <c r="BH47" s="82">
        <v>0</v>
      </c>
      <c r="BI47" s="117">
        <v>0</v>
      </c>
      <c r="BJ47" s="82">
        <v>0</v>
      </c>
      <c r="BK47" s="82">
        <v>0</v>
      </c>
      <c r="BL47" s="82">
        <v>0</v>
      </c>
      <c r="BM47" s="82">
        <v>0</v>
      </c>
      <c r="BN47" s="116">
        <v>0</v>
      </c>
      <c r="BO47" s="82">
        <v>0</v>
      </c>
      <c r="BP47" s="117">
        <v>0</v>
      </c>
      <c r="BQ47" s="82">
        <v>0</v>
      </c>
      <c r="BR47" s="82">
        <v>0</v>
      </c>
      <c r="BS47" s="82">
        <v>0</v>
      </c>
      <c r="BT47" s="82">
        <v>0</v>
      </c>
      <c r="BU47" s="116">
        <v>0</v>
      </c>
      <c r="BV47" s="121" t="s">
        <v>226</v>
      </c>
    </row>
    <row r="48" spans="1:74" ht="63">
      <c r="A48" s="50" t="s">
        <v>128</v>
      </c>
      <c r="B48" s="51" t="s">
        <v>129</v>
      </c>
      <c r="C48" s="48" t="s">
        <v>130</v>
      </c>
      <c r="D48" s="82">
        <v>0</v>
      </c>
      <c r="E48" s="82">
        <v>0</v>
      </c>
      <c r="F48" s="82">
        <v>2.16</v>
      </c>
      <c r="G48" s="82">
        <v>0</v>
      </c>
      <c r="H48" s="82">
        <v>0</v>
      </c>
      <c r="I48" s="82">
        <v>0</v>
      </c>
      <c r="J48" s="116">
        <v>0</v>
      </c>
      <c r="K48" s="82">
        <v>0</v>
      </c>
      <c r="L48" s="117">
        <v>0</v>
      </c>
      <c r="M48" s="82">
        <v>0</v>
      </c>
      <c r="N48" s="82">
        <v>0</v>
      </c>
      <c r="O48" s="82">
        <v>0</v>
      </c>
      <c r="P48" s="82">
        <v>0</v>
      </c>
      <c r="Q48" s="116">
        <v>0</v>
      </c>
      <c r="R48" s="82">
        <v>0</v>
      </c>
      <c r="S48" s="117">
        <v>0</v>
      </c>
      <c r="T48" s="82">
        <v>0</v>
      </c>
      <c r="U48" s="82">
        <v>0</v>
      </c>
      <c r="V48" s="82">
        <v>0</v>
      </c>
      <c r="W48" s="82">
        <v>0</v>
      </c>
      <c r="X48" s="116">
        <v>0</v>
      </c>
      <c r="Y48" s="82">
        <v>0</v>
      </c>
      <c r="Z48" s="117">
        <v>0</v>
      </c>
      <c r="AA48" s="82">
        <v>0</v>
      </c>
      <c r="AB48" s="82">
        <v>0</v>
      </c>
      <c r="AC48" s="82">
        <v>0</v>
      </c>
      <c r="AD48" s="82">
        <v>0</v>
      </c>
      <c r="AE48" s="116">
        <v>0</v>
      </c>
      <c r="AF48" s="82">
        <f t="shared" si="48"/>
        <v>0</v>
      </c>
      <c r="AG48" s="82">
        <f t="shared" si="49"/>
        <v>0</v>
      </c>
      <c r="AH48" s="82">
        <v>2.16</v>
      </c>
      <c r="AI48" s="82">
        <v>0</v>
      </c>
      <c r="AJ48" s="82">
        <v>0</v>
      </c>
      <c r="AK48" s="82">
        <f t="shared" si="53"/>
        <v>0</v>
      </c>
      <c r="AL48" s="82">
        <f t="shared" si="54"/>
        <v>0</v>
      </c>
      <c r="AM48" s="82">
        <v>0</v>
      </c>
      <c r="AN48" s="117">
        <v>0</v>
      </c>
      <c r="AO48" s="82">
        <v>0</v>
      </c>
      <c r="AP48" s="82">
        <v>0</v>
      </c>
      <c r="AQ48" s="82">
        <v>0</v>
      </c>
      <c r="AR48" s="82">
        <v>0</v>
      </c>
      <c r="AS48" s="116">
        <v>0</v>
      </c>
      <c r="AT48" s="82">
        <v>0</v>
      </c>
      <c r="AU48" s="117">
        <v>0</v>
      </c>
      <c r="AV48" s="82">
        <v>0</v>
      </c>
      <c r="AW48" s="82">
        <v>0</v>
      </c>
      <c r="AX48" s="82">
        <v>0</v>
      </c>
      <c r="AY48" s="82">
        <v>0</v>
      </c>
      <c r="AZ48" s="116">
        <v>0</v>
      </c>
      <c r="BA48" s="82">
        <v>0</v>
      </c>
      <c r="BB48" s="117">
        <v>0</v>
      </c>
      <c r="BC48" s="82">
        <v>0</v>
      </c>
      <c r="BD48" s="82">
        <v>0</v>
      </c>
      <c r="BE48" s="82">
        <v>0</v>
      </c>
      <c r="BF48" s="82">
        <v>0</v>
      </c>
      <c r="BG48" s="116">
        <v>0</v>
      </c>
      <c r="BH48" s="82">
        <v>0</v>
      </c>
      <c r="BI48" s="117">
        <v>0</v>
      </c>
      <c r="BJ48" s="82">
        <v>0</v>
      </c>
      <c r="BK48" s="82">
        <v>0</v>
      </c>
      <c r="BL48" s="82">
        <v>0</v>
      </c>
      <c r="BM48" s="82">
        <v>0</v>
      </c>
      <c r="BN48" s="116">
        <v>0</v>
      </c>
      <c r="BO48" s="82">
        <v>0</v>
      </c>
      <c r="BP48" s="117">
        <v>0</v>
      </c>
      <c r="BQ48" s="82">
        <v>0</v>
      </c>
      <c r="BR48" s="82">
        <v>0</v>
      </c>
      <c r="BS48" s="82">
        <v>0</v>
      </c>
      <c r="BT48" s="82">
        <v>0</v>
      </c>
      <c r="BU48" s="116">
        <v>0</v>
      </c>
      <c r="BV48" s="121" t="s">
        <v>226</v>
      </c>
    </row>
    <row r="49" spans="1:74" ht="63">
      <c r="A49" s="50" t="s">
        <v>131</v>
      </c>
      <c r="B49" s="51" t="s">
        <v>132</v>
      </c>
      <c r="C49" s="48" t="s">
        <v>133</v>
      </c>
      <c r="D49" s="82">
        <v>0</v>
      </c>
      <c r="E49" s="82">
        <v>0</v>
      </c>
      <c r="F49" s="82">
        <v>1.84</v>
      </c>
      <c r="G49" s="82">
        <v>0</v>
      </c>
      <c r="H49" s="82">
        <v>0</v>
      </c>
      <c r="I49" s="82">
        <v>0</v>
      </c>
      <c r="J49" s="116">
        <v>0</v>
      </c>
      <c r="K49" s="82">
        <v>0</v>
      </c>
      <c r="L49" s="117">
        <v>0</v>
      </c>
      <c r="M49" s="82">
        <v>0</v>
      </c>
      <c r="N49" s="82">
        <v>0</v>
      </c>
      <c r="O49" s="82">
        <v>0</v>
      </c>
      <c r="P49" s="82">
        <v>0</v>
      </c>
      <c r="Q49" s="116">
        <v>0</v>
      </c>
      <c r="R49" s="82">
        <v>0</v>
      </c>
      <c r="S49" s="117">
        <v>0</v>
      </c>
      <c r="T49" s="82">
        <v>0</v>
      </c>
      <c r="U49" s="82">
        <v>0</v>
      </c>
      <c r="V49" s="82">
        <v>0</v>
      </c>
      <c r="W49" s="82">
        <v>0</v>
      </c>
      <c r="X49" s="116">
        <v>0</v>
      </c>
      <c r="Y49" s="82">
        <v>0</v>
      </c>
      <c r="Z49" s="117">
        <v>0</v>
      </c>
      <c r="AA49" s="82">
        <v>0</v>
      </c>
      <c r="AB49" s="82">
        <v>0</v>
      </c>
      <c r="AC49" s="82">
        <v>0</v>
      </c>
      <c r="AD49" s="82">
        <v>0</v>
      </c>
      <c r="AE49" s="116">
        <v>0</v>
      </c>
      <c r="AF49" s="82">
        <f t="shared" si="48"/>
        <v>0</v>
      </c>
      <c r="AG49" s="82">
        <f t="shared" si="49"/>
        <v>0</v>
      </c>
      <c r="AH49" s="82">
        <v>1.84</v>
      </c>
      <c r="AI49" s="82">
        <v>0</v>
      </c>
      <c r="AJ49" s="82">
        <v>0</v>
      </c>
      <c r="AK49" s="82">
        <f t="shared" si="53"/>
        <v>0</v>
      </c>
      <c r="AL49" s="82">
        <f t="shared" si="54"/>
        <v>0</v>
      </c>
      <c r="AM49" s="82">
        <v>0</v>
      </c>
      <c r="AN49" s="117">
        <v>0</v>
      </c>
      <c r="AO49" s="82">
        <v>0</v>
      </c>
      <c r="AP49" s="82">
        <v>0</v>
      </c>
      <c r="AQ49" s="82">
        <v>0</v>
      </c>
      <c r="AR49" s="82">
        <v>0</v>
      </c>
      <c r="AS49" s="116">
        <v>0</v>
      </c>
      <c r="AT49" s="82">
        <v>0</v>
      </c>
      <c r="AU49" s="117">
        <v>0</v>
      </c>
      <c r="AV49" s="82">
        <v>0</v>
      </c>
      <c r="AW49" s="82">
        <v>0</v>
      </c>
      <c r="AX49" s="82">
        <v>0</v>
      </c>
      <c r="AY49" s="82">
        <v>0</v>
      </c>
      <c r="AZ49" s="116">
        <v>0</v>
      </c>
      <c r="BA49" s="82">
        <v>0</v>
      </c>
      <c r="BB49" s="117">
        <v>0</v>
      </c>
      <c r="BC49" s="82">
        <v>0</v>
      </c>
      <c r="BD49" s="82">
        <v>0</v>
      </c>
      <c r="BE49" s="82">
        <v>0</v>
      </c>
      <c r="BF49" s="82">
        <v>0</v>
      </c>
      <c r="BG49" s="116">
        <v>0</v>
      </c>
      <c r="BH49" s="82">
        <v>0</v>
      </c>
      <c r="BI49" s="117">
        <v>0</v>
      </c>
      <c r="BJ49" s="82">
        <v>0</v>
      </c>
      <c r="BK49" s="82">
        <v>0</v>
      </c>
      <c r="BL49" s="82">
        <v>0</v>
      </c>
      <c r="BM49" s="82">
        <v>0</v>
      </c>
      <c r="BN49" s="116">
        <v>0</v>
      </c>
      <c r="BO49" s="82">
        <v>0</v>
      </c>
      <c r="BP49" s="117">
        <v>0</v>
      </c>
      <c r="BQ49" s="82">
        <v>0</v>
      </c>
      <c r="BR49" s="82">
        <v>0</v>
      </c>
      <c r="BS49" s="82">
        <v>0</v>
      </c>
      <c r="BT49" s="82">
        <v>0</v>
      </c>
      <c r="BU49" s="116">
        <v>0</v>
      </c>
      <c r="BV49" s="121" t="s">
        <v>226</v>
      </c>
    </row>
    <row r="50" spans="1:74" ht="63">
      <c r="A50" s="50" t="s">
        <v>134</v>
      </c>
      <c r="B50" s="51" t="s">
        <v>135</v>
      </c>
      <c r="C50" s="48" t="s">
        <v>136</v>
      </c>
      <c r="D50" s="82">
        <v>0</v>
      </c>
      <c r="E50" s="82">
        <v>0</v>
      </c>
      <c r="F50" s="82">
        <v>2.64</v>
      </c>
      <c r="G50" s="82">
        <v>0</v>
      </c>
      <c r="H50" s="82">
        <v>0</v>
      </c>
      <c r="I50" s="82">
        <v>0</v>
      </c>
      <c r="J50" s="116">
        <v>0</v>
      </c>
      <c r="K50" s="82">
        <v>0</v>
      </c>
      <c r="L50" s="117">
        <v>0</v>
      </c>
      <c r="M50" s="82">
        <v>0</v>
      </c>
      <c r="N50" s="82">
        <v>0</v>
      </c>
      <c r="O50" s="82">
        <v>0</v>
      </c>
      <c r="P50" s="82">
        <v>0</v>
      </c>
      <c r="Q50" s="116">
        <v>0</v>
      </c>
      <c r="R50" s="82">
        <v>0</v>
      </c>
      <c r="S50" s="117">
        <v>0</v>
      </c>
      <c r="T50" s="82">
        <v>0</v>
      </c>
      <c r="U50" s="82">
        <v>0</v>
      </c>
      <c r="V50" s="82">
        <v>0</v>
      </c>
      <c r="W50" s="82">
        <v>0</v>
      </c>
      <c r="X50" s="116">
        <v>0</v>
      </c>
      <c r="Y50" s="82">
        <v>0</v>
      </c>
      <c r="Z50" s="117">
        <v>0</v>
      </c>
      <c r="AA50" s="82">
        <v>0</v>
      </c>
      <c r="AB50" s="82">
        <v>0</v>
      </c>
      <c r="AC50" s="82">
        <v>0</v>
      </c>
      <c r="AD50" s="82">
        <v>0</v>
      </c>
      <c r="AE50" s="116">
        <v>0</v>
      </c>
      <c r="AF50" s="82">
        <f t="shared" si="48"/>
        <v>0</v>
      </c>
      <c r="AG50" s="82">
        <f t="shared" si="49"/>
        <v>0</v>
      </c>
      <c r="AH50" s="82">
        <v>2.64</v>
      </c>
      <c r="AI50" s="82">
        <v>0</v>
      </c>
      <c r="AJ50" s="82">
        <v>0</v>
      </c>
      <c r="AK50" s="82">
        <f t="shared" si="53"/>
        <v>0</v>
      </c>
      <c r="AL50" s="82">
        <f t="shared" si="54"/>
        <v>0</v>
      </c>
      <c r="AM50" s="82">
        <v>0</v>
      </c>
      <c r="AN50" s="117">
        <v>0</v>
      </c>
      <c r="AO50" s="82">
        <v>0</v>
      </c>
      <c r="AP50" s="82">
        <v>0</v>
      </c>
      <c r="AQ50" s="82">
        <v>0</v>
      </c>
      <c r="AR50" s="82">
        <v>0</v>
      </c>
      <c r="AS50" s="116">
        <v>0</v>
      </c>
      <c r="AT50" s="82">
        <v>0</v>
      </c>
      <c r="AU50" s="117">
        <v>0</v>
      </c>
      <c r="AV50" s="82">
        <v>0</v>
      </c>
      <c r="AW50" s="82">
        <v>0</v>
      </c>
      <c r="AX50" s="82">
        <v>0</v>
      </c>
      <c r="AY50" s="82">
        <v>0</v>
      </c>
      <c r="AZ50" s="116">
        <v>0</v>
      </c>
      <c r="BA50" s="82">
        <v>0</v>
      </c>
      <c r="BB50" s="117">
        <v>0</v>
      </c>
      <c r="BC50" s="82">
        <v>0</v>
      </c>
      <c r="BD50" s="82">
        <v>0</v>
      </c>
      <c r="BE50" s="82">
        <v>0</v>
      </c>
      <c r="BF50" s="82">
        <v>0</v>
      </c>
      <c r="BG50" s="116">
        <v>0</v>
      </c>
      <c r="BH50" s="82">
        <v>0</v>
      </c>
      <c r="BI50" s="117">
        <v>0</v>
      </c>
      <c r="BJ50" s="82">
        <v>0</v>
      </c>
      <c r="BK50" s="82">
        <v>0</v>
      </c>
      <c r="BL50" s="82">
        <v>0</v>
      </c>
      <c r="BM50" s="82">
        <v>0</v>
      </c>
      <c r="BN50" s="116">
        <v>0</v>
      </c>
      <c r="BO50" s="82">
        <v>0</v>
      </c>
      <c r="BP50" s="117">
        <v>0</v>
      </c>
      <c r="BQ50" s="82">
        <v>0</v>
      </c>
      <c r="BR50" s="82">
        <v>0</v>
      </c>
      <c r="BS50" s="82">
        <v>0</v>
      </c>
      <c r="BT50" s="82">
        <v>0</v>
      </c>
      <c r="BU50" s="116">
        <v>0</v>
      </c>
      <c r="BV50" s="121" t="s">
        <v>226</v>
      </c>
    </row>
    <row r="51" spans="1:74" ht="63">
      <c r="A51" s="50" t="s">
        <v>137</v>
      </c>
      <c r="B51" s="51" t="s">
        <v>138</v>
      </c>
      <c r="C51" s="48" t="s">
        <v>139</v>
      </c>
      <c r="D51" s="82">
        <v>0</v>
      </c>
      <c r="E51" s="82">
        <v>0</v>
      </c>
      <c r="F51" s="82">
        <v>1.64</v>
      </c>
      <c r="G51" s="82">
        <v>0</v>
      </c>
      <c r="H51" s="82">
        <v>0</v>
      </c>
      <c r="I51" s="82">
        <v>0</v>
      </c>
      <c r="J51" s="116">
        <v>0</v>
      </c>
      <c r="K51" s="82">
        <v>0</v>
      </c>
      <c r="L51" s="117">
        <v>0</v>
      </c>
      <c r="M51" s="82">
        <v>0</v>
      </c>
      <c r="N51" s="82">
        <v>0</v>
      </c>
      <c r="O51" s="82">
        <v>0</v>
      </c>
      <c r="P51" s="82">
        <v>0</v>
      </c>
      <c r="Q51" s="116">
        <v>0</v>
      </c>
      <c r="R51" s="82">
        <v>0</v>
      </c>
      <c r="S51" s="117">
        <v>0</v>
      </c>
      <c r="T51" s="82">
        <v>0</v>
      </c>
      <c r="U51" s="82">
        <v>0</v>
      </c>
      <c r="V51" s="82">
        <v>0</v>
      </c>
      <c r="W51" s="82">
        <v>0</v>
      </c>
      <c r="X51" s="116">
        <v>0</v>
      </c>
      <c r="Y51" s="82">
        <v>0</v>
      </c>
      <c r="Z51" s="117">
        <v>0</v>
      </c>
      <c r="AA51" s="82">
        <v>0</v>
      </c>
      <c r="AB51" s="82">
        <v>0</v>
      </c>
      <c r="AC51" s="82">
        <v>0</v>
      </c>
      <c r="AD51" s="82">
        <v>0</v>
      </c>
      <c r="AE51" s="116">
        <v>0</v>
      </c>
      <c r="AF51" s="82">
        <f t="shared" si="48"/>
        <v>0</v>
      </c>
      <c r="AG51" s="82">
        <f t="shared" si="49"/>
        <v>0</v>
      </c>
      <c r="AH51" s="82">
        <v>1.64</v>
      </c>
      <c r="AI51" s="82">
        <v>0</v>
      </c>
      <c r="AJ51" s="82">
        <v>0</v>
      </c>
      <c r="AK51" s="82">
        <f t="shared" si="53"/>
        <v>0</v>
      </c>
      <c r="AL51" s="82">
        <f t="shared" si="54"/>
        <v>0</v>
      </c>
      <c r="AM51" s="82">
        <v>0</v>
      </c>
      <c r="AN51" s="117">
        <v>0</v>
      </c>
      <c r="AO51" s="82">
        <v>0</v>
      </c>
      <c r="AP51" s="82">
        <v>0</v>
      </c>
      <c r="AQ51" s="82">
        <v>0</v>
      </c>
      <c r="AR51" s="82">
        <v>0</v>
      </c>
      <c r="AS51" s="116">
        <v>0</v>
      </c>
      <c r="AT51" s="82">
        <v>0</v>
      </c>
      <c r="AU51" s="117">
        <v>0</v>
      </c>
      <c r="AV51" s="82">
        <v>0</v>
      </c>
      <c r="AW51" s="82">
        <v>0</v>
      </c>
      <c r="AX51" s="82">
        <v>0</v>
      </c>
      <c r="AY51" s="82">
        <v>0</v>
      </c>
      <c r="AZ51" s="116">
        <v>0</v>
      </c>
      <c r="BA51" s="82">
        <v>0</v>
      </c>
      <c r="BB51" s="117">
        <v>0</v>
      </c>
      <c r="BC51" s="82">
        <v>0</v>
      </c>
      <c r="BD51" s="82">
        <v>0</v>
      </c>
      <c r="BE51" s="82">
        <v>0</v>
      </c>
      <c r="BF51" s="82">
        <v>0</v>
      </c>
      <c r="BG51" s="116">
        <v>0</v>
      </c>
      <c r="BH51" s="82">
        <v>0</v>
      </c>
      <c r="BI51" s="117">
        <v>0</v>
      </c>
      <c r="BJ51" s="82">
        <v>0</v>
      </c>
      <c r="BK51" s="82">
        <v>0</v>
      </c>
      <c r="BL51" s="82">
        <v>0</v>
      </c>
      <c r="BM51" s="82">
        <v>0</v>
      </c>
      <c r="BN51" s="116">
        <v>0</v>
      </c>
      <c r="BO51" s="82">
        <v>0</v>
      </c>
      <c r="BP51" s="117">
        <v>0</v>
      </c>
      <c r="BQ51" s="82">
        <v>0</v>
      </c>
      <c r="BR51" s="82">
        <v>0</v>
      </c>
      <c r="BS51" s="82">
        <v>0</v>
      </c>
      <c r="BT51" s="82">
        <v>0</v>
      </c>
      <c r="BU51" s="116">
        <v>0</v>
      </c>
      <c r="BV51" s="121" t="s">
        <v>226</v>
      </c>
    </row>
    <row r="52" spans="1:74" ht="63">
      <c r="A52" s="50" t="s">
        <v>140</v>
      </c>
      <c r="B52" s="51" t="s">
        <v>141</v>
      </c>
      <c r="C52" s="48" t="s">
        <v>142</v>
      </c>
      <c r="D52" s="82">
        <v>0</v>
      </c>
      <c r="E52" s="82">
        <v>0</v>
      </c>
      <c r="F52" s="82">
        <v>2.68</v>
      </c>
      <c r="G52" s="82">
        <v>0</v>
      </c>
      <c r="H52" s="82">
        <v>0</v>
      </c>
      <c r="I52" s="82">
        <v>0</v>
      </c>
      <c r="J52" s="116">
        <v>0</v>
      </c>
      <c r="K52" s="82">
        <v>0</v>
      </c>
      <c r="L52" s="117">
        <v>0</v>
      </c>
      <c r="M52" s="82">
        <v>0</v>
      </c>
      <c r="N52" s="82">
        <v>0</v>
      </c>
      <c r="O52" s="82">
        <v>0</v>
      </c>
      <c r="P52" s="82">
        <v>0</v>
      </c>
      <c r="Q52" s="116">
        <v>0</v>
      </c>
      <c r="R52" s="82">
        <v>0</v>
      </c>
      <c r="S52" s="117">
        <v>0</v>
      </c>
      <c r="T52" s="82">
        <v>0</v>
      </c>
      <c r="U52" s="82">
        <v>0</v>
      </c>
      <c r="V52" s="82">
        <v>0</v>
      </c>
      <c r="W52" s="82">
        <v>0</v>
      </c>
      <c r="X52" s="116">
        <v>0</v>
      </c>
      <c r="Y52" s="82">
        <v>0</v>
      </c>
      <c r="Z52" s="117">
        <v>0</v>
      </c>
      <c r="AA52" s="82">
        <v>0</v>
      </c>
      <c r="AB52" s="82">
        <v>0</v>
      </c>
      <c r="AC52" s="82">
        <v>0</v>
      </c>
      <c r="AD52" s="82">
        <v>0</v>
      </c>
      <c r="AE52" s="116">
        <v>0</v>
      </c>
      <c r="AF52" s="82">
        <f t="shared" si="48"/>
        <v>0</v>
      </c>
      <c r="AG52" s="82">
        <f t="shared" si="49"/>
        <v>0</v>
      </c>
      <c r="AH52" s="82">
        <v>2.68</v>
      </c>
      <c r="AI52" s="82">
        <v>0</v>
      </c>
      <c r="AJ52" s="82">
        <v>0</v>
      </c>
      <c r="AK52" s="82">
        <f t="shared" si="53"/>
        <v>0</v>
      </c>
      <c r="AL52" s="82">
        <f t="shared" si="54"/>
        <v>0</v>
      </c>
      <c r="AM52" s="82">
        <v>0</v>
      </c>
      <c r="AN52" s="117">
        <v>0</v>
      </c>
      <c r="AO52" s="82">
        <v>0</v>
      </c>
      <c r="AP52" s="82">
        <v>0</v>
      </c>
      <c r="AQ52" s="82">
        <v>0</v>
      </c>
      <c r="AR52" s="82">
        <v>0</v>
      </c>
      <c r="AS52" s="116">
        <v>0</v>
      </c>
      <c r="AT52" s="82">
        <v>0</v>
      </c>
      <c r="AU52" s="117">
        <v>0</v>
      </c>
      <c r="AV52" s="82">
        <v>0</v>
      </c>
      <c r="AW52" s="82">
        <v>0</v>
      </c>
      <c r="AX52" s="82">
        <v>0</v>
      </c>
      <c r="AY52" s="82">
        <v>0</v>
      </c>
      <c r="AZ52" s="116">
        <v>0</v>
      </c>
      <c r="BA52" s="82">
        <v>0</v>
      </c>
      <c r="BB52" s="117">
        <v>0</v>
      </c>
      <c r="BC52" s="82">
        <v>0</v>
      </c>
      <c r="BD52" s="82">
        <v>0</v>
      </c>
      <c r="BE52" s="82">
        <v>0</v>
      </c>
      <c r="BF52" s="82">
        <v>0</v>
      </c>
      <c r="BG52" s="116">
        <v>0</v>
      </c>
      <c r="BH52" s="82">
        <v>0</v>
      </c>
      <c r="BI52" s="117">
        <v>0</v>
      </c>
      <c r="BJ52" s="82">
        <v>0</v>
      </c>
      <c r="BK52" s="82">
        <v>0</v>
      </c>
      <c r="BL52" s="82">
        <v>0</v>
      </c>
      <c r="BM52" s="82">
        <v>0</v>
      </c>
      <c r="BN52" s="116">
        <v>0</v>
      </c>
      <c r="BO52" s="82">
        <v>0</v>
      </c>
      <c r="BP52" s="117">
        <v>0</v>
      </c>
      <c r="BQ52" s="82">
        <v>0</v>
      </c>
      <c r="BR52" s="82">
        <v>0</v>
      </c>
      <c r="BS52" s="82">
        <v>0</v>
      </c>
      <c r="BT52" s="82">
        <v>0</v>
      </c>
      <c r="BU52" s="116">
        <v>0</v>
      </c>
      <c r="BV52" s="121" t="s">
        <v>226</v>
      </c>
    </row>
    <row r="53" spans="1:74" ht="63">
      <c r="A53" s="50" t="s">
        <v>143</v>
      </c>
      <c r="B53" s="51" t="s">
        <v>144</v>
      </c>
      <c r="C53" s="48" t="s">
        <v>145</v>
      </c>
      <c r="D53" s="82">
        <v>0</v>
      </c>
      <c r="E53" s="82">
        <v>0</v>
      </c>
      <c r="F53" s="82">
        <v>5.32</v>
      </c>
      <c r="G53" s="82">
        <v>0</v>
      </c>
      <c r="H53" s="82">
        <v>0</v>
      </c>
      <c r="I53" s="82">
        <v>0</v>
      </c>
      <c r="J53" s="116">
        <v>0</v>
      </c>
      <c r="K53" s="82">
        <v>0</v>
      </c>
      <c r="L53" s="117">
        <v>0</v>
      </c>
      <c r="M53" s="82">
        <v>0</v>
      </c>
      <c r="N53" s="82">
        <v>0</v>
      </c>
      <c r="O53" s="82">
        <v>0</v>
      </c>
      <c r="P53" s="82">
        <v>0</v>
      </c>
      <c r="Q53" s="116">
        <v>0</v>
      </c>
      <c r="R53" s="82">
        <v>0</v>
      </c>
      <c r="S53" s="117">
        <v>0</v>
      </c>
      <c r="T53" s="82">
        <v>0</v>
      </c>
      <c r="U53" s="82">
        <v>0</v>
      </c>
      <c r="V53" s="82">
        <v>0</v>
      </c>
      <c r="W53" s="82">
        <v>0</v>
      </c>
      <c r="X53" s="116">
        <v>0</v>
      </c>
      <c r="Y53" s="82">
        <v>0</v>
      </c>
      <c r="Z53" s="117">
        <v>0</v>
      </c>
      <c r="AA53" s="82">
        <v>0</v>
      </c>
      <c r="AB53" s="82">
        <v>0</v>
      </c>
      <c r="AC53" s="82">
        <v>0</v>
      </c>
      <c r="AD53" s="82">
        <v>0</v>
      </c>
      <c r="AE53" s="116">
        <v>0</v>
      </c>
      <c r="AF53" s="82">
        <f t="shared" si="48"/>
        <v>0</v>
      </c>
      <c r="AG53" s="82">
        <f t="shared" si="49"/>
        <v>0</v>
      </c>
      <c r="AH53" s="82">
        <v>5.32</v>
      </c>
      <c r="AI53" s="82">
        <v>0</v>
      </c>
      <c r="AJ53" s="82">
        <v>0</v>
      </c>
      <c r="AK53" s="82">
        <f t="shared" si="53"/>
        <v>0</v>
      </c>
      <c r="AL53" s="82">
        <f t="shared" si="54"/>
        <v>0</v>
      </c>
      <c r="AM53" s="82">
        <v>0</v>
      </c>
      <c r="AN53" s="117">
        <v>0</v>
      </c>
      <c r="AO53" s="82">
        <v>0</v>
      </c>
      <c r="AP53" s="82">
        <v>0</v>
      </c>
      <c r="AQ53" s="82">
        <v>0</v>
      </c>
      <c r="AR53" s="82">
        <v>0</v>
      </c>
      <c r="AS53" s="116">
        <v>0</v>
      </c>
      <c r="AT53" s="82">
        <v>0</v>
      </c>
      <c r="AU53" s="117">
        <v>0</v>
      </c>
      <c r="AV53" s="82">
        <v>0</v>
      </c>
      <c r="AW53" s="82">
        <v>0</v>
      </c>
      <c r="AX53" s="82">
        <v>0</v>
      </c>
      <c r="AY53" s="82">
        <v>0</v>
      </c>
      <c r="AZ53" s="116">
        <v>0</v>
      </c>
      <c r="BA53" s="82">
        <v>0</v>
      </c>
      <c r="BB53" s="117">
        <v>0</v>
      </c>
      <c r="BC53" s="82">
        <v>0</v>
      </c>
      <c r="BD53" s="82">
        <v>0</v>
      </c>
      <c r="BE53" s="82">
        <v>0</v>
      </c>
      <c r="BF53" s="82">
        <v>0</v>
      </c>
      <c r="BG53" s="116">
        <v>0</v>
      </c>
      <c r="BH53" s="82">
        <v>0</v>
      </c>
      <c r="BI53" s="117">
        <v>0</v>
      </c>
      <c r="BJ53" s="82">
        <v>0</v>
      </c>
      <c r="BK53" s="82">
        <v>0</v>
      </c>
      <c r="BL53" s="82">
        <v>0</v>
      </c>
      <c r="BM53" s="82">
        <v>0</v>
      </c>
      <c r="BN53" s="116">
        <v>0</v>
      </c>
      <c r="BO53" s="82">
        <v>0</v>
      </c>
      <c r="BP53" s="117">
        <v>0</v>
      </c>
      <c r="BQ53" s="82">
        <v>0</v>
      </c>
      <c r="BR53" s="82">
        <v>0</v>
      </c>
      <c r="BS53" s="82">
        <v>0</v>
      </c>
      <c r="BT53" s="82">
        <v>0</v>
      </c>
      <c r="BU53" s="116">
        <v>0</v>
      </c>
      <c r="BV53" s="121" t="s">
        <v>226</v>
      </c>
    </row>
    <row r="54" spans="1:74" ht="78.75">
      <c r="A54" s="50" t="s">
        <v>146</v>
      </c>
      <c r="B54" s="51" t="s">
        <v>147</v>
      </c>
      <c r="C54" s="48" t="s">
        <v>148</v>
      </c>
      <c r="D54" s="82">
        <v>0</v>
      </c>
      <c r="E54" s="82">
        <v>0</v>
      </c>
      <c r="F54" s="82">
        <v>2.56</v>
      </c>
      <c r="G54" s="82">
        <v>0</v>
      </c>
      <c r="H54" s="82">
        <v>0</v>
      </c>
      <c r="I54" s="82">
        <v>0</v>
      </c>
      <c r="J54" s="116">
        <v>0</v>
      </c>
      <c r="K54" s="82">
        <v>0</v>
      </c>
      <c r="L54" s="117">
        <v>0</v>
      </c>
      <c r="M54" s="82">
        <v>0</v>
      </c>
      <c r="N54" s="82">
        <v>0</v>
      </c>
      <c r="O54" s="82">
        <v>0</v>
      </c>
      <c r="P54" s="82">
        <v>0</v>
      </c>
      <c r="Q54" s="116">
        <v>0</v>
      </c>
      <c r="R54" s="82">
        <v>0</v>
      </c>
      <c r="S54" s="117">
        <v>0</v>
      </c>
      <c r="T54" s="82">
        <v>0</v>
      </c>
      <c r="U54" s="82">
        <v>0</v>
      </c>
      <c r="V54" s="82">
        <v>0</v>
      </c>
      <c r="W54" s="82">
        <v>0</v>
      </c>
      <c r="X54" s="116">
        <v>0</v>
      </c>
      <c r="Y54" s="82">
        <v>0</v>
      </c>
      <c r="Z54" s="117">
        <v>0</v>
      </c>
      <c r="AA54" s="82">
        <v>0</v>
      </c>
      <c r="AB54" s="82">
        <v>0</v>
      </c>
      <c r="AC54" s="82">
        <v>0</v>
      </c>
      <c r="AD54" s="82">
        <v>0</v>
      </c>
      <c r="AE54" s="116">
        <v>0</v>
      </c>
      <c r="AF54" s="82">
        <f t="shared" si="48"/>
        <v>0</v>
      </c>
      <c r="AG54" s="82">
        <f t="shared" si="49"/>
        <v>0</v>
      </c>
      <c r="AH54" s="82">
        <v>2.56</v>
      </c>
      <c r="AI54" s="82">
        <v>0</v>
      </c>
      <c r="AJ54" s="82">
        <v>0</v>
      </c>
      <c r="AK54" s="82">
        <f t="shared" si="53"/>
        <v>0</v>
      </c>
      <c r="AL54" s="82">
        <f t="shared" si="54"/>
        <v>0</v>
      </c>
      <c r="AM54" s="82">
        <v>0</v>
      </c>
      <c r="AN54" s="117">
        <v>0</v>
      </c>
      <c r="AO54" s="82">
        <v>0</v>
      </c>
      <c r="AP54" s="82">
        <v>0</v>
      </c>
      <c r="AQ54" s="82">
        <v>0</v>
      </c>
      <c r="AR54" s="82">
        <v>0</v>
      </c>
      <c r="AS54" s="116">
        <v>0</v>
      </c>
      <c r="AT54" s="82">
        <v>0</v>
      </c>
      <c r="AU54" s="117">
        <v>0</v>
      </c>
      <c r="AV54" s="82">
        <v>0</v>
      </c>
      <c r="AW54" s="82">
        <v>0</v>
      </c>
      <c r="AX54" s="82">
        <v>0</v>
      </c>
      <c r="AY54" s="82">
        <v>0</v>
      </c>
      <c r="AZ54" s="116">
        <v>0</v>
      </c>
      <c r="BA54" s="82">
        <v>0</v>
      </c>
      <c r="BB54" s="117">
        <v>0</v>
      </c>
      <c r="BC54" s="82">
        <v>0</v>
      </c>
      <c r="BD54" s="82">
        <v>0</v>
      </c>
      <c r="BE54" s="82">
        <v>0</v>
      </c>
      <c r="BF54" s="82">
        <v>0</v>
      </c>
      <c r="BG54" s="116">
        <v>0</v>
      </c>
      <c r="BH54" s="82">
        <v>0</v>
      </c>
      <c r="BI54" s="117">
        <v>0</v>
      </c>
      <c r="BJ54" s="82">
        <v>0</v>
      </c>
      <c r="BK54" s="82">
        <v>0</v>
      </c>
      <c r="BL54" s="82">
        <v>0</v>
      </c>
      <c r="BM54" s="82">
        <v>0</v>
      </c>
      <c r="BN54" s="116">
        <v>0</v>
      </c>
      <c r="BO54" s="82">
        <v>0</v>
      </c>
      <c r="BP54" s="117">
        <v>0</v>
      </c>
      <c r="BQ54" s="82">
        <v>0</v>
      </c>
      <c r="BR54" s="82">
        <v>0</v>
      </c>
      <c r="BS54" s="82">
        <v>0</v>
      </c>
      <c r="BT54" s="82">
        <v>0</v>
      </c>
      <c r="BU54" s="116">
        <v>0</v>
      </c>
      <c r="BV54" s="121" t="s">
        <v>226</v>
      </c>
    </row>
    <row r="55" spans="1:74" ht="78.75">
      <c r="A55" s="50" t="s">
        <v>149</v>
      </c>
      <c r="B55" s="51" t="s">
        <v>150</v>
      </c>
      <c r="C55" s="48" t="s">
        <v>151</v>
      </c>
      <c r="D55" s="82">
        <v>0</v>
      </c>
      <c r="E55" s="82">
        <v>0</v>
      </c>
      <c r="F55" s="82">
        <v>2.0299999999999998</v>
      </c>
      <c r="G55" s="82">
        <v>0</v>
      </c>
      <c r="H55" s="82">
        <v>0</v>
      </c>
      <c r="I55" s="82">
        <v>0</v>
      </c>
      <c r="J55" s="116">
        <v>0</v>
      </c>
      <c r="K55" s="82">
        <v>0</v>
      </c>
      <c r="L55" s="117">
        <v>0</v>
      </c>
      <c r="M55" s="82">
        <v>0</v>
      </c>
      <c r="N55" s="82">
        <v>0</v>
      </c>
      <c r="O55" s="82">
        <v>0</v>
      </c>
      <c r="P55" s="82">
        <v>0</v>
      </c>
      <c r="Q55" s="116">
        <v>0</v>
      </c>
      <c r="R55" s="82">
        <v>0</v>
      </c>
      <c r="S55" s="117">
        <v>0</v>
      </c>
      <c r="T55" s="82">
        <v>0</v>
      </c>
      <c r="U55" s="82">
        <v>0</v>
      </c>
      <c r="V55" s="82">
        <v>0</v>
      </c>
      <c r="W55" s="82">
        <v>0</v>
      </c>
      <c r="X55" s="116">
        <v>0</v>
      </c>
      <c r="Y55" s="82">
        <v>0</v>
      </c>
      <c r="Z55" s="117">
        <v>0</v>
      </c>
      <c r="AA55" s="82">
        <v>0</v>
      </c>
      <c r="AB55" s="82">
        <v>0</v>
      </c>
      <c r="AC55" s="82">
        <v>0</v>
      </c>
      <c r="AD55" s="82">
        <v>0</v>
      </c>
      <c r="AE55" s="116">
        <v>0</v>
      </c>
      <c r="AF55" s="82">
        <f t="shared" si="48"/>
        <v>0</v>
      </c>
      <c r="AG55" s="82">
        <f t="shared" si="49"/>
        <v>0</v>
      </c>
      <c r="AH55" s="82">
        <v>2.0299999999999998</v>
      </c>
      <c r="AI55" s="82">
        <v>0</v>
      </c>
      <c r="AJ55" s="82">
        <v>0</v>
      </c>
      <c r="AK55" s="82">
        <f t="shared" si="53"/>
        <v>0</v>
      </c>
      <c r="AL55" s="82">
        <f t="shared" si="54"/>
        <v>0</v>
      </c>
      <c r="AM55" s="82">
        <v>0</v>
      </c>
      <c r="AN55" s="117">
        <v>0</v>
      </c>
      <c r="AO55" s="82">
        <v>0</v>
      </c>
      <c r="AP55" s="82">
        <v>0</v>
      </c>
      <c r="AQ55" s="82">
        <v>0</v>
      </c>
      <c r="AR55" s="82">
        <v>0</v>
      </c>
      <c r="AS55" s="116">
        <v>0</v>
      </c>
      <c r="AT55" s="82">
        <v>0</v>
      </c>
      <c r="AU55" s="117">
        <v>0</v>
      </c>
      <c r="AV55" s="82">
        <v>0</v>
      </c>
      <c r="AW55" s="82">
        <v>0</v>
      </c>
      <c r="AX55" s="82">
        <v>0</v>
      </c>
      <c r="AY55" s="82">
        <v>0</v>
      </c>
      <c r="AZ55" s="116">
        <v>0</v>
      </c>
      <c r="BA55" s="82">
        <v>0</v>
      </c>
      <c r="BB55" s="117">
        <v>0</v>
      </c>
      <c r="BC55" s="82">
        <v>0</v>
      </c>
      <c r="BD55" s="82">
        <v>0</v>
      </c>
      <c r="BE55" s="82">
        <v>0</v>
      </c>
      <c r="BF55" s="82">
        <v>0</v>
      </c>
      <c r="BG55" s="116">
        <v>0</v>
      </c>
      <c r="BH55" s="82">
        <v>0</v>
      </c>
      <c r="BI55" s="117">
        <v>0</v>
      </c>
      <c r="BJ55" s="82">
        <v>0</v>
      </c>
      <c r="BK55" s="82">
        <v>0</v>
      </c>
      <c r="BL55" s="82">
        <v>0</v>
      </c>
      <c r="BM55" s="82">
        <v>0</v>
      </c>
      <c r="BN55" s="116">
        <v>0</v>
      </c>
      <c r="BO55" s="82">
        <v>0</v>
      </c>
      <c r="BP55" s="117">
        <v>0</v>
      </c>
      <c r="BQ55" s="82">
        <v>0</v>
      </c>
      <c r="BR55" s="82">
        <v>0</v>
      </c>
      <c r="BS55" s="82">
        <v>0</v>
      </c>
      <c r="BT55" s="82">
        <v>0</v>
      </c>
      <c r="BU55" s="116">
        <v>0</v>
      </c>
      <c r="BV55" s="121" t="s">
        <v>226</v>
      </c>
    </row>
    <row r="56" spans="1:74" ht="78.75">
      <c r="A56" s="50" t="s">
        <v>152</v>
      </c>
      <c r="B56" s="51" t="s">
        <v>153</v>
      </c>
      <c r="C56" s="48" t="s">
        <v>154</v>
      </c>
      <c r="D56" s="82">
        <v>0</v>
      </c>
      <c r="E56" s="82">
        <v>0</v>
      </c>
      <c r="F56" s="82">
        <v>3.2</v>
      </c>
      <c r="G56" s="82">
        <v>0</v>
      </c>
      <c r="H56" s="82">
        <v>0</v>
      </c>
      <c r="I56" s="82">
        <v>0</v>
      </c>
      <c r="J56" s="116">
        <v>0</v>
      </c>
      <c r="K56" s="82">
        <v>0</v>
      </c>
      <c r="L56" s="117">
        <v>0</v>
      </c>
      <c r="M56" s="82">
        <v>0</v>
      </c>
      <c r="N56" s="82">
        <v>0</v>
      </c>
      <c r="O56" s="82">
        <v>0</v>
      </c>
      <c r="P56" s="82">
        <v>0</v>
      </c>
      <c r="Q56" s="116">
        <v>0</v>
      </c>
      <c r="R56" s="82">
        <v>0</v>
      </c>
      <c r="S56" s="117">
        <v>0</v>
      </c>
      <c r="T56" s="82">
        <v>0</v>
      </c>
      <c r="U56" s="82">
        <v>0</v>
      </c>
      <c r="V56" s="82">
        <v>0</v>
      </c>
      <c r="W56" s="82">
        <v>0</v>
      </c>
      <c r="X56" s="116">
        <v>0</v>
      </c>
      <c r="Y56" s="82">
        <v>0</v>
      </c>
      <c r="Z56" s="117">
        <v>0</v>
      </c>
      <c r="AA56" s="82">
        <v>0</v>
      </c>
      <c r="AB56" s="82">
        <v>0</v>
      </c>
      <c r="AC56" s="82">
        <v>0</v>
      </c>
      <c r="AD56" s="82">
        <v>0</v>
      </c>
      <c r="AE56" s="116">
        <v>0</v>
      </c>
      <c r="AF56" s="82">
        <f t="shared" si="48"/>
        <v>0</v>
      </c>
      <c r="AG56" s="82">
        <f t="shared" si="49"/>
        <v>0</v>
      </c>
      <c r="AH56" s="82">
        <v>3.2</v>
      </c>
      <c r="AI56" s="82">
        <v>0</v>
      </c>
      <c r="AJ56" s="82">
        <v>0</v>
      </c>
      <c r="AK56" s="82">
        <f t="shared" si="53"/>
        <v>0</v>
      </c>
      <c r="AL56" s="82">
        <f t="shared" si="54"/>
        <v>0</v>
      </c>
      <c r="AM56" s="82">
        <v>0</v>
      </c>
      <c r="AN56" s="117">
        <v>0</v>
      </c>
      <c r="AO56" s="82">
        <v>0</v>
      </c>
      <c r="AP56" s="82">
        <v>0</v>
      </c>
      <c r="AQ56" s="82">
        <v>0</v>
      </c>
      <c r="AR56" s="82">
        <v>0</v>
      </c>
      <c r="AS56" s="116">
        <v>0</v>
      </c>
      <c r="AT56" s="82">
        <v>0</v>
      </c>
      <c r="AU56" s="117">
        <v>0</v>
      </c>
      <c r="AV56" s="82">
        <v>0</v>
      </c>
      <c r="AW56" s="82">
        <v>0</v>
      </c>
      <c r="AX56" s="82">
        <v>0</v>
      </c>
      <c r="AY56" s="82">
        <v>0</v>
      </c>
      <c r="AZ56" s="116">
        <v>0</v>
      </c>
      <c r="BA56" s="82">
        <v>0</v>
      </c>
      <c r="BB56" s="117">
        <v>0</v>
      </c>
      <c r="BC56" s="82">
        <v>0</v>
      </c>
      <c r="BD56" s="82">
        <v>0</v>
      </c>
      <c r="BE56" s="82">
        <v>0</v>
      </c>
      <c r="BF56" s="82">
        <v>0</v>
      </c>
      <c r="BG56" s="116">
        <v>0</v>
      </c>
      <c r="BH56" s="82">
        <v>0</v>
      </c>
      <c r="BI56" s="117">
        <v>0</v>
      </c>
      <c r="BJ56" s="82">
        <v>0</v>
      </c>
      <c r="BK56" s="82">
        <v>0</v>
      </c>
      <c r="BL56" s="82">
        <v>0</v>
      </c>
      <c r="BM56" s="82">
        <v>0</v>
      </c>
      <c r="BN56" s="116">
        <v>0</v>
      </c>
      <c r="BO56" s="82">
        <v>0</v>
      </c>
      <c r="BP56" s="117">
        <v>0</v>
      </c>
      <c r="BQ56" s="82">
        <v>0</v>
      </c>
      <c r="BR56" s="82">
        <v>0</v>
      </c>
      <c r="BS56" s="82">
        <v>0</v>
      </c>
      <c r="BT56" s="82">
        <v>0</v>
      </c>
      <c r="BU56" s="116">
        <v>0</v>
      </c>
      <c r="BV56" s="121" t="s">
        <v>226</v>
      </c>
    </row>
    <row r="57" spans="1:74" ht="78.75">
      <c r="A57" s="50" t="s">
        <v>155</v>
      </c>
      <c r="B57" s="51" t="s">
        <v>156</v>
      </c>
      <c r="C57" s="48" t="s">
        <v>157</v>
      </c>
      <c r="D57" s="82">
        <v>0</v>
      </c>
      <c r="E57" s="82">
        <v>0</v>
      </c>
      <c r="F57" s="82">
        <v>2.64</v>
      </c>
      <c r="G57" s="82">
        <v>0</v>
      </c>
      <c r="H57" s="82">
        <v>0</v>
      </c>
      <c r="I57" s="82">
        <v>0</v>
      </c>
      <c r="J57" s="116">
        <v>0</v>
      </c>
      <c r="K57" s="82">
        <v>0</v>
      </c>
      <c r="L57" s="117">
        <v>0</v>
      </c>
      <c r="M57" s="82">
        <v>0</v>
      </c>
      <c r="N57" s="82">
        <v>0</v>
      </c>
      <c r="O57" s="82">
        <v>0</v>
      </c>
      <c r="P57" s="82">
        <v>0</v>
      </c>
      <c r="Q57" s="116">
        <v>0</v>
      </c>
      <c r="R57" s="82">
        <v>0</v>
      </c>
      <c r="S57" s="117">
        <v>0</v>
      </c>
      <c r="T57" s="82">
        <v>0</v>
      </c>
      <c r="U57" s="82">
        <v>0</v>
      </c>
      <c r="V57" s="82">
        <v>0</v>
      </c>
      <c r="W57" s="82">
        <v>0</v>
      </c>
      <c r="X57" s="116">
        <v>0</v>
      </c>
      <c r="Y57" s="82">
        <v>0</v>
      </c>
      <c r="Z57" s="117">
        <v>0</v>
      </c>
      <c r="AA57" s="82">
        <v>0</v>
      </c>
      <c r="AB57" s="82">
        <v>0</v>
      </c>
      <c r="AC57" s="82">
        <v>0</v>
      </c>
      <c r="AD57" s="82">
        <v>0</v>
      </c>
      <c r="AE57" s="116">
        <v>0</v>
      </c>
      <c r="AF57" s="82">
        <f t="shared" si="48"/>
        <v>0</v>
      </c>
      <c r="AG57" s="82">
        <f t="shared" si="49"/>
        <v>0</v>
      </c>
      <c r="AH57" s="82">
        <v>2.64</v>
      </c>
      <c r="AI57" s="82">
        <v>0</v>
      </c>
      <c r="AJ57" s="82">
        <v>0</v>
      </c>
      <c r="AK57" s="82">
        <f t="shared" si="53"/>
        <v>0</v>
      </c>
      <c r="AL57" s="82">
        <f t="shared" si="54"/>
        <v>0</v>
      </c>
      <c r="AM57" s="82">
        <v>0</v>
      </c>
      <c r="AN57" s="117">
        <v>0</v>
      </c>
      <c r="AO57" s="82">
        <v>0</v>
      </c>
      <c r="AP57" s="82">
        <v>0</v>
      </c>
      <c r="AQ57" s="82">
        <v>0</v>
      </c>
      <c r="AR57" s="82">
        <v>0</v>
      </c>
      <c r="AS57" s="116">
        <v>0</v>
      </c>
      <c r="AT57" s="82">
        <v>0</v>
      </c>
      <c r="AU57" s="117">
        <v>0</v>
      </c>
      <c r="AV57" s="82">
        <v>0</v>
      </c>
      <c r="AW57" s="82">
        <v>0</v>
      </c>
      <c r="AX57" s="82">
        <v>0</v>
      </c>
      <c r="AY57" s="82">
        <v>0</v>
      </c>
      <c r="AZ57" s="116">
        <v>0</v>
      </c>
      <c r="BA57" s="82">
        <v>0</v>
      </c>
      <c r="BB57" s="117">
        <v>0</v>
      </c>
      <c r="BC57" s="82">
        <v>0</v>
      </c>
      <c r="BD57" s="82">
        <v>0</v>
      </c>
      <c r="BE57" s="82">
        <v>0</v>
      </c>
      <c r="BF57" s="82">
        <v>0</v>
      </c>
      <c r="BG57" s="116">
        <v>0</v>
      </c>
      <c r="BH57" s="82">
        <v>0</v>
      </c>
      <c r="BI57" s="117">
        <v>0</v>
      </c>
      <c r="BJ57" s="82">
        <v>0</v>
      </c>
      <c r="BK57" s="82">
        <v>0</v>
      </c>
      <c r="BL57" s="82">
        <v>0</v>
      </c>
      <c r="BM57" s="82">
        <v>0</v>
      </c>
      <c r="BN57" s="116">
        <v>0</v>
      </c>
      <c r="BO57" s="82">
        <v>0</v>
      </c>
      <c r="BP57" s="117">
        <v>0</v>
      </c>
      <c r="BQ57" s="82">
        <v>0</v>
      </c>
      <c r="BR57" s="82">
        <v>0</v>
      </c>
      <c r="BS57" s="82">
        <v>0</v>
      </c>
      <c r="BT57" s="82">
        <v>0</v>
      </c>
      <c r="BU57" s="116">
        <v>0</v>
      </c>
      <c r="BV57" s="121" t="s">
        <v>226</v>
      </c>
    </row>
    <row r="58" spans="1:74" ht="63">
      <c r="A58" s="50" t="s">
        <v>158</v>
      </c>
      <c r="B58" s="51" t="s">
        <v>159</v>
      </c>
      <c r="C58" s="48" t="s">
        <v>160</v>
      </c>
      <c r="D58" s="82">
        <v>0</v>
      </c>
      <c r="E58" s="82">
        <v>0</v>
      </c>
      <c r="F58" s="82">
        <v>2.2999999999999998</v>
      </c>
      <c r="G58" s="82">
        <v>0</v>
      </c>
      <c r="H58" s="82">
        <v>0</v>
      </c>
      <c r="I58" s="82">
        <v>0</v>
      </c>
      <c r="J58" s="116">
        <v>0</v>
      </c>
      <c r="K58" s="82">
        <v>0</v>
      </c>
      <c r="L58" s="117">
        <v>0</v>
      </c>
      <c r="M58" s="82">
        <v>0</v>
      </c>
      <c r="N58" s="82">
        <v>0</v>
      </c>
      <c r="O58" s="82">
        <v>0</v>
      </c>
      <c r="P58" s="82">
        <v>0</v>
      </c>
      <c r="Q58" s="116">
        <v>0</v>
      </c>
      <c r="R58" s="82">
        <v>0</v>
      </c>
      <c r="S58" s="117">
        <v>0</v>
      </c>
      <c r="T58" s="82">
        <v>0</v>
      </c>
      <c r="U58" s="82">
        <v>0</v>
      </c>
      <c r="V58" s="82">
        <v>0</v>
      </c>
      <c r="W58" s="82">
        <v>0</v>
      </c>
      <c r="X58" s="116">
        <v>0</v>
      </c>
      <c r="Y58" s="82">
        <v>0</v>
      </c>
      <c r="Z58" s="117">
        <v>0</v>
      </c>
      <c r="AA58" s="82">
        <v>0</v>
      </c>
      <c r="AB58" s="82">
        <v>0</v>
      </c>
      <c r="AC58" s="82">
        <v>0</v>
      </c>
      <c r="AD58" s="82">
        <v>0</v>
      </c>
      <c r="AE58" s="116">
        <v>0</v>
      </c>
      <c r="AF58" s="82">
        <f t="shared" si="48"/>
        <v>0</v>
      </c>
      <c r="AG58" s="82">
        <f t="shared" si="49"/>
        <v>0</v>
      </c>
      <c r="AH58" s="82">
        <v>2.2999999999999998</v>
      </c>
      <c r="AI58" s="82">
        <v>0</v>
      </c>
      <c r="AJ58" s="82">
        <v>0</v>
      </c>
      <c r="AK58" s="82">
        <f t="shared" si="53"/>
        <v>0</v>
      </c>
      <c r="AL58" s="82">
        <f t="shared" si="54"/>
        <v>0</v>
      </c>
      <c r="AM58" s="82">
        <v>0</v>
      </c>
      <c r="AN58" s="117">
        <v>0</v>
      </c>
      <c r="AO58" s="82">
        <v>0</v>
      </c>
      <c r="AP58" s="82">
        <v>0</v>
      </c>
      <c r="AQ58" s="82">
        <v>0</v>
      </c>
      <c r="AR58" s="82">
        <v>0</v>
      </c>
      <c r="AS58" s="116">
        <v>0</v>
      </c>
      <c r="AT58" s="82">
        <v>0</v>
      </c>
      <c r="AU58" s="117">
        <v>0</v>
      </c>
      <c r="AV58" s="82">
        <v>0</v>
      </c>
      <c r="AW58" s="82">
        <v>0</v>
      </c>
      <c r="AX58" s="82">
        <v>0</v>
      </c>
      <c r="AY58" s="82">
        <v>0</v>
      </c>
      <c r="AZ58" s="116">
        <v>0</v>
      </c>
      <c r="BA58" s="82">
        <v>0</v>
      </c>
      <c r="BB58" s="117">
        <v>0</v>
      </c>
      <c r="BC58" s="82">
        <v>0</v>
      </c>
      <c r="BD58" s="82">
        <v>0</v>
      </c>
      <c r="BE58" s="82">
        <v>0</v>
      </c>
      <c r="BF58" s="82">
        <v>0</v>
      </c>
      <c r="BG58" s="116">
        <v>0</v>
      </c>
      <c r="BH58" s="82">
        <v>0</v>
      </c>
      <c r="BI58" s="117">
        <v>0</v>
      </c>
      <c r="BJ58" s="82">
        <v>0</v>
      </c>
      <c r="BK58" s="82">
        <v>0</v>
      </c>
      <c r="BL58" s="82">
        <v>0</v>
      </c>
      <c r="BM58" s="82">
        <v>0</v>
      </c>
      <c r="BN58" s="116">
        <v>0</v>
      </c>
      <c r="BO58" s="82">
        <v>0</v>
      </c>
      <c r="BP58" s="117">
        <v>0</v>
      </c>
      <c r="BQ58" s="82">
        <v>0</v>
      </c>
      <c r="BR58" s="82">
        <v>0</v>
      </c>
      <c r="BS58" s="82">
        <v>0</v>
      </c>
      <c r="BT58" s="82">
        <v>0</v>
      </c>
      <c r="BU58" s="116">
        <v>0</v>
      </c>
      <c r="BV58" s="121" t="s">
        <v>226</v>
      </c>
    </row>
    <row r="59" spans="1:74" ht="94.5">
      <c r="A59" s="50" t="s">
        <v>161</v>
      </c>
      <c r="B59" s="51" t="s">
        <v>162</v>
      </c>
      <c r="C59" s="48" t="s">
        <v>163</v>
      </c>
      <c r="D59" s="82">
        <v>0</v>
      </c>
      <c r="E59" s="82">
        <v>0</v>
      </c>
      <c r="F59" s="82">
        <v>1.3</v>
      </c>
      <c r="G59" s="82">
        <v>0</v>
      </c>
      <c r="H59" s="82">
        <v>0</v>
      </c>
      <c r="I59" s="82">
        <v>0</v>
      </c>
      <c r="J59" s="116">
        <v>0</v>
      </c>
      <c r="K59" s="82">
        <v>0</v>
      </c>
      <c r="L59" s="117">
        <v>0</v>
      </c>
      <c r="M59" s="82">
        <v>0</v>
      </c>
      <c r="N59" s="82">
        <v>0</v>
      </c>
      <c r="O59" s="82">
        <v>0</v>
      </c>
      <c r="P59" s="82">
        <v>0</v>
      </c>
      <c r="Q59" s="116">
        <v>0</v>
      </c>
      <c r="R59" s="82">
        <v>0</v>
      </c>
      <c r="S59" s="117">
        <v>0</v>
      </c>
      <c r="T59" s="82">
        <v>0</v>
      </c>
      <c r="U59" s="82">
        <v>0</v>
      </c>
      <c r="V59" s="82">
        <v>0</v>
      </c>
      <c r="W59" s="82">
        <v>0</v>
      </c>
      <c r="X59" s="116">
        <v>0</v>
      </c>
      <c r="Y59" s="82">
        <v>0</v>
      </c>
      <c r="Z59" s="117">
        <v>0</v>
      </c>
      <c r="AA59" s="82">
        <v>0</v>
      </c>
      <c r="AB59" s="82">
        <v>0</v>
      </c>
      <c r="AC59" s="82">
        <v>0</v>
      </c>
      <c r="AD59" s="82">
        <v>0</v>
      </c>
      <c r="AE59" s="116">
        <v>0</v>
      </c>
      <c r="AF59" s="82">
        <f t="shared" si="48"/>
        <v>0</v>
      </c>
      <c r="AG59" s="82">
        <f t="shared" si="49"/>
        <v>0</v>
      </c>
      <c r="AH59" s="82">
        <v>1.3</v>
      </c>
      <c r="AI59" s="82">
        <v>0</v>
      </c>
      <c r="AJ59" s="82">
        <v>0</v>
      </c>
      <c r="AK59" s="82">
        <f t="shared" si="53"/>
        <v>0</v>
      </c>
      <c r="AL59" s="82">
        <f t="shared" si="54"/>
        <v>0</v>
      </c>
      <c r="AM59" s="82">
        <v>0</v>
      </c>
      <c r="AN59" s="117">
        <v>0</v>
      </c>
      <c r="AO59" s="82">
        <v>0</v>
      </c>
      <c r="AP59" s="82">
        <v>0</v>
      </c>
      <c r="AQ59" s="82">
        <v>0</v>
      </c>
      <c r="AR59" s="82">
        <v>0</v>
      </c>
      <c r="AS59" s="116">
        <v>0</v>
      </c>
      <c r="AT59" s="82">
        <v>0</v>
      </c>
      <c r="AU59" s="117">
        <v>0</v>
      </c>
      <c r="AV59" s="82">
        <v>0</v>
      </c>
      <c r="AW59" s="82">
        <v>0</v>
      </c>
      <c r="AX59" s="82">
        <v>0</v>
      </c>
      <c r="AY59" s="82">
        <v>0</v>
      </c>
      <c r="AZ59" s="116">
        <v>0</v>
      </c>
      <c r="BA59" s="82">
        <v>0</v>
      </c>
      <c r="BB59" s="117">
        <v>0</v>
      </c>
      <c r="BC59" s="82">
        <v>0</v>
      </c>
      <c r="BD59" s="82">
        <v>0</v>
      </c>
      <c r="BE59" s="82">
        <v>0</v>
      </c>
      <c r="BF59" s="82">
        <v>0</v>
      </c>
      <c r="BG59" s="116">
        <v>0</v>
      </c>
      <c r="BH59" s="82">
        <v>0</v>
      </c>
      <c r="BI59" s="117">
        <v>0</v>
      </c>
      <c r="BJ59" s="82">
        <v>0</v>
      </c>
      <c r="BK59" s="82">
        <v>0</v>
      </c>
      <c r="BL59" s="82">
        <v>0</v>
      </c>
      <c r="BM59" s="82">
        <v>0</v>
      </c>
      <c r="BN59" s="116">
        <v>0</v>
      </c>
      <c r="BO59" s="82">
        <v>0</v>
      </c>
      <c r="BP59" s="117">
        <v>0</v>
      </c>
      <c r="BQ59" s="82">
        <v>0</v>
      </c>
      <c r="BR59" s="82">
        <v>0</v>
      </c>
      <c r="BS59" s="82">
        <v>0</v>
      </c>
      <c r="BT59" s="82">
        <v>0</v>
      </c>
      <c r="BU59" s="116">
        <v>0</v>
      </c>
      <c r="BV59" s="121" t="s">
        <v>226</v>
      </c>
    </row>
    <row r="60" spans="1:74" ht="94.5">
      <c r="A60" s="46" t="s">
        <v>164</v>
      </c>
      <c r="B60" s="47" t="s">
        <v>165</v>
      </c>
      <c r="C60" s="48" t="s">
        <v>71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116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116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116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0</v>
      </c>
      <c r="AE60" s="116">
        <v>0</v>
      </c>
      <c r="AF60" s="82">
        <f t="shared" si="48"/>
        <v>0</v>
      </c>
      <c r="AG60" s="82">
        <f t="shared" si="49"/>
        <v>0</v>
      </c>
      <c r="AH60" s="82">
        <f t="shared" si="50"/>
        <v>0</v>
      </c>
      <c r="AI60" s="82">
        <f t="shared" si="51"/>
        <v>0</v>
      </c>
      <c r="AJ60" s="82">
        <f t="shared" si="52"/>
        <v>0</v>
      </c>
      <c r="AK60" s="82">
        <f t="shared" si="53"/>
        <v>0</v>
      </c>
      <c r="AL60" s="82">
        <f t="shared" si="54"/>
        <v>0</v>
      </c>
      <c r="AM60" s="82">
        <v>0</v>
      </c>
      <c r="AN60" s="82">
        <v>0</v>
      </c>
      <c r="AO60" s="82">
        <v>0</v>
      </c>
      <c r="AP60" s="82">
        <v>0</v>
      </c>
      <c r="AQ60" s="82">
        <v>0</v>
      </c>
      <c r="AR60" s="82">
        <v>0</v>
      </c>
      <c r="AS60" s="116">
        <v>0</v>
      </c>
      <c r="AT60" s="82">
        <v>0</v>
      </c>
      <c r="AU60" s="82">
        <v>0</v>
      </c>
      <c r="AV60" s="82">
        <v>0</v>
      </c>
      <c r="AW60" s="82">
        <v>0</v>
      </c>
      <c r="AX60" s="82">
        <v>0</v>
      </c>
      <c r="AY60" s="82">
        <v>0</v>
      </c>
      <c r="AZ60" s="116">
        <v>0</v>
      </c>
      <c r="BA60" s="82">
        <v>0</v>
      </c>
      <c r="BB60" s="82">
        <v>0</v>
      </c>
      <c r="BC60" s="82">
        <v>0</v>
      </c>
      <c r="BD60" s="82">
        <v>0</v>
      </c>
      <c r="BE60" s="82">
        <v>0</v>
      </c>
      <c r="BF60" s="82">
        <v>0</v>
      </c>
      <c r="BG60" s="116">
        <v>0</v>
      </c>
      <c r="BH60" s="82">
        <v>0</v>
      </c>
      <c r="BI60" s="82">
        <v>0</v>
      </c>
      <c r="BJ60" s="82">
        <v>0</v>
      </c>
      <c r="BK60" s="82">
        <v>0</v>
      </c>
      <c r="BL60" s="82">
        <v>0</v>
      </c>
      <c r="BM60" s="82">
        <v>0</v>
      </c>
      <c r="BN60" s="116">
        <v>0</v>
      </c>
      <c r="BO60" s="82">
        <v>0</v>
      </c>
      <c r="BP60" s="82">
        <v>0</v>
      </c>
      <c r="BQ60" s="82">
        <v>0</v>
      </c>
      <c r="BR60" s="82">
        <v>0</v>
      </c>
      <c r="BS60" s="82">
        <v>0</v>
      </c>
      <c r="BT60" s="82">
        <v>0</v>
      </c>
      <c r="BU60" s="116">
        <v>0</v>
      </c>
      <c r="BV60" s="122" t="s">
        <v>226</v>
      </c>
    </row>
    <row r="61" spans="1:74" ht="47.25">
      <c r="A61" s="46" t="s">
        <v>166</v>
      </c>
      <c r="B61" s="47" t="s">
        <v>167</v>
      </c>
      <c r="C61" s="48" t="s">
        <v>71</v>
      </c>
      <c r="D61" s="82">
        <v>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116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116">
        <v>0</v>
      </c>
      <c r="R61" s="82">
        <v>0</v>
      </c>
      <c r="S61" s="82">
        <v>0</v>
      </c>
      <c r="T61" s="82">
        <v>0</v>
      </c>
      <c r="U61" s="82">
        <v>0</v>
      </c>
      <c r="V61" s="82">
        <v>0</v>
      </c>
      <c r="W61" s="82">
        <v>0</v>
      </c>
      <c r="X61" s="116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  <c r="AD61" s="82">
        <v>0</v>
      </c>
      <c r="AE61" s="116">
        <v>0</v>
      </c>
      <c r="AF61" s="82">
        <f t="shared" si="48"/>
        <v>0</v>
      </c>
      <c r="AG61" s="82">
        <f t="shared" si="49"/>
        <v>0</v>
      </c>
      <c r="AH61" s="82">
        <f t="shared" si="50"/>
        <v>0</v>
      </c>
      <c r="AI61" s="82">
        <f t="shared" si="51"/>
        <v>0</v>
      </c>
      <c r="AJ61" s="82">
        <f t="shared" si="52"/>
        <v>0</v>
      </c>
      <c r="AK61" s="82">
        <f t="shared" si="53"/>
        <v>0</v>
      </c>
      <c r="AL61" s="82">
        <f t="shared" si="54"/>
        <v>0</v>
      </c>
      <c r="AM61" s="82">
        <v>0</v>
      </c>
      <c r="AN61" s="82">
        <v>0</v>
      </c>
      <c r="AO61" s="82">
        <v>0</v>
      </c>
      <c r="AP61" s="82">
        <v>0</v>
      </c>
      <c r="AQ61" s="82">
        <v>0</v>
      </c>
      <c r="AR61" s="82">
        <v>0</v>
      </c>
      <c r="AS61" s="116">
        <v>0</v>
      </c>
      <c r="AT61" s="82">
        <v>0</v>
      </c>
      <c r="AU61" s="82">
        <v>0</v>
      </c>
      <c r="AV61" s="82">
        <v>0</v>
      </c>
      <c r="AW61" s="82">
        <v>0</v>
      </c>
      <c r="AX61" s="82">
        <v>0</v>
      </c>
      <c r="AY61" s="82">
        <v>0</v>
      </c>
      <c r="AZ61" s="116">
        <v>0</v>
      </c>
      <c r="BA61" s="82">
        <v>0</v>
      </c>
      <c r="BB61" s="82">
        <v>0</v>
      </c>
      <c r="BC61" s="82">
        <v>0</v>
      </c>
      <c r="BD61" s="82">
        <v>0</v>
      </c>
      <c r="BE61" s="82">
        <v>0</v>
      </c>
      <c r="BF61" s="82">
        <v>0</v>
      </c>
      <c r="BG61" s="116">
        <v>0</v>
      </c>
      <c r="BH61" s="82">
        <v>0</v>
      </c>
      <c r="BI61" s="82">
        <v>0</v>
      </c>
      <c r="BJ61" s="82">
        <v>0</v>
      </c>
      <c r="BK61" s="82">
        <v>0</v>
      </c>
      <c r="BL61" s="82">
        <v>0</v>
      </c>
      <c r="BM61" s="82">
        <v>0</v>
      </c>
      <c r="BN61" s="116">
        <v>0</v>
      </c>
      <c r="BO61" s="82">
        <v>0</v>
      </c>
      <c r="BP61" s="82">
        <v>0</v>
      </c>
      <c r="BQ61" s="82">
        <v>0</v>
      </c>
      <c r="BR61" s="82">
        <v>0</v>
      </c>
      <c r="BS61" s="82">
        <v>0</v>
      </c>
      <c r="BT61" s="82">
        <v>0</v>
      </c>
      <c r="BU61" s="116">
        <v>0</v>
      </c>
      <c r="BV61" s="122" t="s">
        <v>226</v>
      </c>
    </row>
    <row r="62" spans="1:74" ht="63">
      <c r="A62" s="46" t="s">
        <v>168</v>
      </c>
      <c r="B62" s="47" t="s">
        <v>169</v>
      </c>
      <c r="C62" s="48" t="s">
        <v>71</v>
      </c>
      <c r="D62" s="82">
        <v>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116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116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116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  <c r="AD62" s="82">
        <v>0</v>
      </c>
      <c r="AE62" s="116">
        <v>0</v>
      </c>
      <c r="AF62" s="82">
        <f t="shared" si="48"/>
        <v>0</v>
      </c>
      <c r="AG62" s="82">
        <f t="shared" si="49"/>
        <v>0</v>
      </c>
      <c r="AH62" s="82">
        <f t="shared" si="50"/>
        <v>0</v>
      </c>
      <c r="AI62" s="82">
        <f t="shared" si="51"/>
        <v>0</v>
      </c>
      <c r="AJ62" s="82">
        <f t="shared" si="52"/>
        <v>0</v>
      </c>
      <c r="AK62" s="82">
        <f t="shared" si="53"/>
        <v>0</v>
      </c>
      <c r="AL62" s="82">
        <f t="shared" si="54"/>
        <v>0</v>
      </c>
      <c r="AM62" s="82">
        <v>0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116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  <c r="AZ62" s="116">
        <v>0</v>
      </c>
      <c r="BA62" s="82">
        <v>0</v>
      </c>
      <c r="BB62" s="82">
        <v>0</v>
      </c>
      <c r="BC62" s="82">
        <v>0</v>
      </c>
      <c r="BD62" s="82">
        <v>0</v>
      </c>
      <c r="BE62" s="82">
        <v>0</v>
      </c>
      <c r="BF62" s="82">
        <v>0</v>
      </c>
      <c r="BG62" s="116">
        <v>0</v>
      </c>
      <c r="BH62" s="82">
        <v>0</v>
      </c>
      <c r="BI62" s="82">
        <v>0</v>
      </c>
      <c r="BJ62" s="82">
        <v>0</v>
      </c>
      <c r="BK62" s="82">
        <v>0</v>
      </c>
      <c r="BL62" s="82">
        <v>0</v>
      </c>
      <c r="BM62" s="82">
        <v>0</v>
      </c>
      <c r="BN62" s="116">
        <v>0</v>
      </c>
      <c r="BO62" s="82">
        <v>0</v>
      </c>
      <c r="BP62" s="82">
        <v>0</v>
      </c>
      <c r="BQ62" s="82">
        <v>0</v>
      </c>
      <c r="BR62" s="82">
        <v>0</v>
      </c>
      <c r="BS62" s="82">
        <v>0</v>
      </c>
      <c r="BT62" s="82">
        <v>0</v>
      </c>
      <c r="BU62" s="116">
        <v>0</v>
      </c>
      <c r="BV62" s="122" t="s">
        <v>226</v>
      </c>
    </row>
    <row r="63" spans="1:74" ht="31.5">
      <c r="A63" s="46" t="s">
        <v>170</v>
      </c>
      <c r="B63" s="47" t="s">
        <v>171</v>
      </c>
      <c r="C63" s="48" t="s">
        <v>71</v>
      </c>
      <c r="D63" s="82">
        <f t="shared" ref="D63:F63" si="68">SUM(D64:D83)</f>
        <v>0</v>
      </c>
      <c r="E63" s="82">
        <f t="shared" si="68"/>
        <v>0</v>
      </c>
      <c r="F63" s="82">
        <f t="shared" si="68"/>
        <v>0</v>
      </c>
      <c r="G63" s="82">
        <f t="shared" ref="G63:I63" si="69">SUM(G64:G83)</f>
        <v>0</v>
      </c>
      <c r="H63" s="82">
        <f t="shared" si="69"/>
        <v>0</v>
      </c>
      <c r="I63" s="82">
        <f t="shared" si="69"/>
        <v>0</v>
      </c>
      <c r="J63" s="116">
        <f>SUM(J64:J83)</f>
        <v>0</v>
      </c>
      <c r="K63" s="82">
        <f t="shared" ref="K63:P63" si="70">SUM(K64:K83)</f>
        <v>0</v>
      </c>
      <c r="L63" s="82">
        <f t="shared" si="70"/>
        <v>0</v>
      </c>
      <c r="M63" s="82">
        <f t="shared" si="70"/>
        <v>0</v>
      </c>
      <c r="N63" s="82">
        <f t="shared" si="70"/>
        <v>0</v>
      </c>
      <c r="O63" s="82">
        <f t="shared" si="70"/>
        <v>0</v>
      </c>
      <c r="P63" s="82">
        <f t="shared" si="70"/>
        <v>0</v>
      </c>
      <c r="Q63" s="116">
        <f>SUM(Q64:Q83)</f>
        <v>0</v>
      </c>
      <c r="R63" s="82">
        <f t="shared" ref="R63:W63" si="71">SUM(R64:R83)</f>
        <v>0</v>
      </c>
      <c r="S63" s="82">
        <f t="shared" si="71"/>
        <v>0</v>
      </c>
      <c r="T63" s="82">
        <f t="shared" si="71"/>
        <v>0</v>
      </c>
      <c r="U63" s="82">
        <f t="shared" si="71"/>
        <v>0</v>
      </c>
      <c r="V63" s="82">
        <f t="shared" si="71"/>
        <v>0</v>
      </c>
      <c r="W63" s="82">
        <f t="shared" si="71"/>
        <v>0</v>
      </c>
      <c r="X63" s="116">
        <f>SUM(X64:X83)</f>
        <v>0</v>
      </c>
      <c r="Y63" s="82">
        <f t="shared" ref="Y63:AD63" si="72">SUM(Y64:Y83)</f>
        <v>0</v>
      </c>
      <c r="Z63" s="82">
        <f t="shared" si="72"/>
        <v>0</v>
      </c>
      <c r="AA63" s="82">
        <f t="shared" si="72"/>
        <v>0</v>
      </c>
      <c r="AB63" s="82">
        <f t="shared" si="72"/>
        <v>0</v>
      </c>
      <c r="AC63" s="82">
        <f t="shared" si="72"/>
        <v>0</v>
      </c>
      <c r="AD63" s="82">
        <f t="shared" si="72"/>
        <v>0</v>
      </c>
      <c r="AE63" s="116">
        <f>SUM(AE64:AE83)</f>
        <v>0</v>
      </c>
      <c r="AF63" s="82">
        <f t="shared" si="48"/>
        <v>0</v>
      </c>
      <c r="AG63" s="82">
        <f t="shared" si="49"/>
        <v>0</v>
      </c>
      <c r="AH63" s="82">
        <f t="shared" si="50"/>
        <v>0</v>
      </c>
      <c r="AI63" s="82">
        <f t="shared" si="51"/>
        <v>0</v>
      </c>
      <c r="AJ63" s="82">
        <f t="shared" si="52"/>
        <v>0</v>
      </c>
      <c r="AK63" s="82">
        <f t="shared" si="53"/>
        <v>0</v>
      </c>
      <c r="AL63" s="82">
        <f t="shared" si="54"/>
        <v>0</v>
      </c>
      <c r="AM63" s="82">
        <f t="shared" ref="AM63:AR63" si="73">SUM(AM64:AM83)</f>
        <v>0</v>
      </c>
      <c r="AN63" s="82">
        <f t="shared" si="73"/>
        <v>0</v>
      </c>
      <c r="AO63" s="82">
        <f t="shared" si="73"/>
        <v>0</v>
      </c>
      <c r="AP63" s="82">
        <f t="shared" si="73"/>
        <v>0</v>
      </c>
      <c r="AQ63" s="82">
        <f t="shared" si="73"/>
        <v>0</v>
      </c>
      <c r="AR63" s="82">
        <f t="shared" si="73"/>
        <v>0</v>
      </c>
      <c r="AS63" s="116">
        <f>SUM(AS64:AS83)</f>
        <v>0</v>
      </c>
      <c r="AT63" s="82">
        <f t="shared" ref="AT63:AY63" si="74">SUM(AT64:AT83)</f>
        <v>0</v>
      </c>
      <c r="AU63" s="82">
        <f t="shared" si="74"/>
        <v>0</v>
      </c>
      <c r="AV63" s="82">
        <f t="shared" si="74"/>
        <v>0</v>
      </c>
      <c r="AW63" s="82">
        <f t="shared" si="74"/>
        <v>0</v>
      </c>
      <c r="AX63" s="82">
        <f t="shared" si="74"/>
        <v>0</v>
      </c>
      <c r="AY63" s="82">
        <f t="shared" si="74"/>
        <v>0</v>
      </c>
      <c r="AZ63" s="116">
        <f>SUM(AZ64:AZ83)</f>
        <v>0</v>
      </c>
      <c r="BA63" s="82">
        <f t="shared" ref="BA63:BF63" si="75">SUM(BA64:BA83)</f>
        <v>0</v>
      </c>
      <c r="BB63" s="82">
        <f t="shared" si="75"/>
        <v>0</v>
      </c>
      <c r="BC63" s="82">
        <f t="shared" si="75"/>
        <v>0</v>
      </c>
      <c r="BD63" s="82">
        <f t="shared" si="75"/>
        <v>0</v>
      </c>
      <c r="BE63" s="82">
        <f t="shared" si="75"/>
        <v>0</v>
      </c>
      <c r="BF63" s="82">
        <f t="shared" si="75"/>
        <v>0</v>
      </c>
      <c r="BG63" s="116">
        <f>SUM(BG64:BG83)</f>
        <v>0</v>
      </c>
      <c r="BH63" s="82">
        <f t="shared" ref="BH63:BM63" si="76">SUM(BH64:BH83)</f>
        <v>0</v>
      </c>
      <c r="BI63" s="82">
        <f t="shared" si="76"/>
        <v>0</v>
      </c>
      <c r="BJ63" s="82">
        <f t="shared" si="76"/>
        <v>0</v>
      </c>
      <c r="BK63" s="82">
        <f t="shared" si="76"/>
        <v>0</v>
      </c>
      <c r="BL63" s="82">
        <f t="shared" si="76"/>
        <v>0</v>
      </c>
      <c r="BM63" s="82">
        <f t="shared" si="76"/>
        <v>0</v>
      </c>
      <c r="BN63" s="116">
        <f>SUM(BN64:BN83)</f>
        <v>0</v>
      </c>
      <c r="BO63" s="82">
        <f t="shared" ref="BO63:BT63" si="77">SUM(BO64:BO83)</f>
        <v>0</v>
      </c>
      <c r="BP63" s="82">
        <f t="shared" si="77"/>
        <v>0</v>
      </c>
      <c r="BQ63" s="82">
        <f t="shared" si="77"/>
        <v>0</v>
      </c>
      <c r="BR63" s="82">
        <f t="shared" si="77"/>
        <v>0</v>
      </c>
      <c r="BS63" s="82">
        <f t="shared" si="77"/>
        <v>0</v>
      </c>
      <c r="BT63" s="82">
        <f t="shared" si="77"/>
        <v>0</v>
      </c>
      <c r="BU63" s="116">
        <f>SUM(BU64:BU83)</f>
        <v>0</v>
      </c>
      <c r="BV63" s="122" t="s">
        <v>226</v>
      </c>
    </row>
    <row r="64" spans="1:74" ht="31.5" hidden="1">
      <c r="A64" s="46" t="s">
        <v>172</v>
      </c>
      <c r="B64" s="47" t="s">
        <v>173</v>
      </c>
      <c r="C64" s="48" t="s">
        <v>174</v>
      </c>
      <c r="D64" s="82">
        <v>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0</v>
      </c>
      <c r="L64" s="102">
        <v>0</v>
      </c>
      <c r="M64" s="82">
        <v>0</v>
      </c>
      <c r="N64" s="82">
        <v>0</v>
      </c>
      <c r="O64" s="82">
        <v>0</v>
      </c>
      <c r="P64" s="82">
        <v>0</v>
      </c>
      <c r="Q64" s="116">
        <v>0</v>
      </c>
      <c r="R64" s="82">
        <v>0</v>
      </c>
      <c r="S64" s="102">
        <v>0</v>
      </c>
      <c r="T64" s="82">
        <v>0</v>
      </c>
      <c r="U64" s="82">
        <v>0</v>
      </c>
      <c r="V64" s="82">
        <v>0</v>
      </c>
      <c r="W64" s="82">
        <v>0</v>
      </c>
      <c r="X64" s="116">
        <v>0</v>
      </c>
      <c r="Y64" s="82">
        <v>0</v>
      </c>
      <c r="Z64" s="102">
        <v>0</v>
      </c>
      <c r="AA64" s="82">
        <v>0</v>
      </c>
      <c r="AB64" s="82">
        <v>0</v>
      </c>
      <c r="AC64" s="82">
        <v>0</v>
      </c>
      <c r="AD64" s="82">
        <v>0</v>
      </c>
      <c r="AE64" s="116">
        <v>0</v>
      </c>
      <c r="AF64" s="82">
        <v>0</v>
      </c>
      <c r="AG64" s="82">
        <f t="shared" si="49"/>
        <v>0</v>
      </c>
      <c r="AH64" s="82">
        <f t="shared" si="50"/>
        <v>0</v>
      </c>
      <c r="AI64" s="82">
        <f t="shared" si="51"/>
        <v>0</v>
      </c>
      <c r="AJ64" s="82">
        <f t="shared" si="52"/>
        <v>0</v>
      </c>
      <c r="AK64" s="82">
        <f t="shared" si="53"/>
        <v>0</v>
      </c>
      <c r="AL64" s="82">
        <f t="shared" si="54"/>
        <v>0</v>
      </c>
      <c r="AM64" s="82">
        <v>0</v>
      </c>
      <c r="AN64" s="102">
        <v>0</v>
      </c>
      <c r="AO64" s="82">
        <v>0</v>
      </c>
      <c r="AP64" s="82">
        <v>0</v>
      </c>
      <c r="AQ64" s="82">
        <v>0</v>
      </c>
      <c r="AR64" s="82">
        <v>0</v>
      </c>
      <c r="AS64" s="116">
        <v>0</v>
      </c>
      <c r="AT64" s="82">
        <v>0</v>
      </c>
      <c r="AU64" s="102">
        <v>0</v>
      </c>
      <c r="AV64" s="82">
        <v>0</v>
      </c>
      <c r="AW64" s="82">
        <v>0</v>
      </c>
      <c r="AX64" s="82">
        <v>0</v>
      </c>
      <c r="AY64" s="82">
        <v>0</v>
      </c>
      <c r="AZ64" s="116">
        <v>0</v>
      </c>
      <c r="BA64" s="82">
        <v>0</v>
      </c>
      <c r="BB64" s="102">
        <v>0</v>
      </c>
      <c r="BC64" s="82">
        <v>0</v>
      </c>
      <c r="BD64" s="82">
        <v>0</v>
      </c>
      <c r="BE64" s="82">
        <v>0</v>
      </c>
      <c r="BF64" s="82">
        <v>0</v>
      </c>
      <c r="BG64" s="116">
        <v>0</v>
      </c>
      <c r="BH64" s="82">
        <v>0</v>
      </c>
      <c r="BI64" s="102">
        <v>0</v>
      </c>
      <c r="BJ64" s="82">
        <v>0</v>
      </c>
      <c r="BK64" s="82">
        <v>0</v>
      </c>
      <c r="BL64" s="82">
        <v>0</v>
      </c>
      <c r="BM64" s="82">
        <v>0</v>
      </c>
      <c r="BN64" s="116">
        <v>0</v>
      </c>
      <c r="BO64" s="82">
        <v>0</v>
      </c>
      <c r="BP64" s="102">
        <v>0</v>
      </c>
      <c r="BQ64" s="82">
        <v>0</v>
      </c>
      <c r="BR64" s="82">
        <v>0</v>
      </c>
      <c r="BS64" s="82">
        <v>0</v>
      </c>
      <c r="BT64" s="82">
        <v>0</v>
      </c>
      <c r="BU64" s="116">
        <v>0</v>
      </c>
      <c r="BV64" s="122" t="s">
        <v>226</v>
      </c>
    </row>
    <row r="65" spans="1:74" ht="31.5" hidden="1">
      <c r="A65" s="46" t="s">
        <v>175</v>
      </c>
      <c r="B65" s="47" t="s">
        <v>176</v>
      </c>
      <c r="C65" s="48" t="s">
        <v>177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102">
        <v>0</v>
      </c>
      <c r="M65" s="82">
        <v>0</v>
      </c>
      <c r="N65" s="82">
        <v>0</v>
      </c>
      <c r="O65" s="82">
        <v>0</v>
      </c>
      <c r="P65" s="82">
        <v>0</v>
      </c>
      <c r="Q65" s="116">
        <v>0</v>
      </c>
      <c r="R65" s="82">
        <v>0</v>
      </c>
      <c r="S65" s="102">
        <v>0</v>
      </c>
      <c r="T65" s="82">
        <v>0</v>
      </c>
      <c r="U65" s="82">
        <v>0</v>
      </c>
      <c r="V65" s="82">
        <v>0</v>
      </c>
      <c r="W65" s="82">
        <v>0</v>
      </c>
      <c r="X65" s="116">
        <v>0</v>
      </c>
      <c r="Y65" s="82">
        <v>0</v>
      </c>
      <c r="Z65" s="102">
        <v>0</v>
      </c>
      <c r="AA65" s="82">
        <v>0</v>
      </c>
      <c r="AB65" s="82">
        <v>0</v>
      </c>
      <c r="AC65" s="82">
        <v>0</v>
      </c>
      <c r="AD65" s="82">
        <v>0</v>
      </c>
      <c r="AE65" s="116">
        <v>0</v>
      </c>
      <c r="AF65" s="82">
        <v>0</v>
      </c>
      <c r="AG65" s="82">
        <f t="shared" ref="AG65:AG86" si="78">E65</f>
        <v>0</v>
      </c>
      <c r="AH65" s="82">
        <f t="shared" ref="AH65:AH86" si="79">F65</f>
        <v>0</v>
      </c>
      <c r="AI65" s="82">
        <f t="shared" ref="AI65:AI86" si="80">G65</f>
        <v>0</v>
      </c>
      <c r="AJ65" s="82">
        <f t="shared" ref="AJ65:AJ86" si="81">H65</f>
        <v>0</v>
      </c>
      <c r="AK65" s="82">
        <f t="shared" ref="AK65:AK86" si="82">I65</f>
        <v>0</v>
      </c>
      <c r="AL65" s="82">
        <f t="shared" ref="AL65:AL86" si="83">J65</f>
        <v>0</v>
      </c>
      <c r="AM65" s="82">
        <v>0</v>
      </c>
      <c r="AN65" s="102">
        <v>0</v>
      </c>
      <c r="AO65" s="82">
        <v>0</v>
      </c>
      <c r="AP65" s="82">
        <v>0</v>
      </c>
      <c r="AQ65" s="82">
        <v>0</v>
      </c>
      <c r="AR65" s="82">
        <v>0</v>
      </c>
      <c r="AS65" s="116">
        <v>0</v>
      </c>
      <c r="AT65" s="82">
        <v>0</v>
      </c>
      <c r="AU65" s="102">
        <v>0</v>
      </c>
      <c r="AV65" s="82">
        <v>0</v>
      </c>
      <c r="AW65" s="82">
        <v>0</v>
      </c>
      <c r="AX65" s="82">
        <v>0</v>
      </c>
      <c r="AY65" s="82">
        <v>0</v>
      </c>
      <c r="AZ65" s="116">
        <v>0</v>
      </c>
      <c r="BA65" s="82">
        <v>0</v>
      </c>
      <c r="BB65" s="102">
        <v>0</v>
      </c>
      <c r="BC65" s="82">
        <v>0</v>
      </c>
      <c r="BD65" s="82">
        <v>0</v>
      </c>
      <c r="BE65" s="82">
        <v>0</v>
      </c>
      <c r="BF65" s="82">
        <v>0</v>
      </c>
      <c r="BG65" s="116">
        <v>0</v>
      </c>
      <c r="BH65" s="82">
        <v>0</v>
      </c>
      <c r="BI65" s="102">
        <v>0</v>
      </c>
      <c r="BJ65" s="82">
        <v>0</v>
      </c>
      <c r="BK65" s="82">
        <v>0</v>
      </c>
      <c r="BL65" s="82">
        <v>0</v>
      </c>
      <c r="BM65" s="82">
        <v>0</v>
      </c>
      <c r="BN65" s="116">
        <v>0</v>
      </c>
      <c r="BO65" s="82">
        <v>0</v>
      </c>
      <c r="BP65" s="102">
        <v>0</v>
      </c>
      <c r="BQ65" s="82">
        <v>0</v>
      </c>
      <c r="BR65" s="82">
        <v>0</v>
      </c>
      <c r="BS65" s="82">
        <v>0</v>
      </c>
      <c r="BT65" s="82">
        <v>0</v>
      </c>
      <c r="BU65" s="116">
        <v>0</v>
      </c>
      <c r="BV65" s="122" t="s">
        <v>226</v>
      </c>
    </row>
    <row r="66" spans="1:74" ht="31.5" hidden="1">
      <c r="A66" s="46" t="s">
        <v>178</v>
      </c>
      <c r="B66" s="47" t="s">
        <v>173</v>
      </c>
      <c r="C66" s="48" t="s">
        <v>179</v>
      </c>
      <c r="D66" s="82">
        <v>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102">
        <v>0</v>
      </c>
      <c r="M66" s="82">
        <v>0</v>
      </c>
      <c r="N66" s="82">
        <v>0</v>
      </c>
      <c r="O66" s="82">
        <v>0</v>
      </c>
      <c r="P66" s="82">
        <v>0</v>
      </c>
      <c r="Q66" s="116">
        <v>0</v>
      </c>
      <c r="R66" s="82">
        <v>0</v>
      </c>
      <c r="S66" s="102">
        <v>0</v>
      </c>
      <c r="T66" s="82">
        <v>0</v>
      </c>
      <c r="U66" s="82">
        <v>0</v>
      </c>
      <c r="V66" s="82">
        <v>0</v>
      </c>
      <c r="W66" s="82">
        <v>0</v>
      </c>
      <c r="X66" s="116">
        <v>0</v>
      </c>
      <c r="Y66" s="82">
        <v>0</v>
      </c>
      <c r="Z66" s="102">
        <v>0</v>
      </c>
      <c r="AA66" s="82">
        <v>0</v>
      </c>
      <c r="AB66" s="82">
        <v>0</v>
      </c>
      <c r="AC66" s="82">
        <v>0</v>
      </c>
      <c r="AD66" s="82">
        <v>0</v>
      </c>
      <c r="AE66" s="116">
        <v>0</v>
      </c>
      <c r="AF66" s="82">
        <v>0</v>
      </c>
      <c r="AG66" s="82">
        <f t="shared" si="78"/>
        <v>0</v>
      </c>
      <c r="AH66" s="82">
        <f t="shared" si="79"/>
        <v>0</v>
      </c>
      <c r="AI66" s="82">
        <f t="shared" si="80"/>
        <v>0</v>
      </c>
      <c r="AJ66" s="82">
        <f t="shared" si="81"/>
        <v>0</v>
      </c>
      <c r="AK66" s="82">
        <f t="shared" si="82"/>
        <v>0</v>
      </c>
      <c r="AL66" s="82">
        <f t="shared" si="83"/>
        <v>0</v>
      </c>
      <c r="AM66" s="82">
        <v>0</v>
      </c>
      <c r="AN66" s="102">
        <v>0</v>
      </c>
      <c r="AO66" s="82">
        <v>0</v>
      </c>
      <c r="AP66" s="82">
        <v>0</v>
      </c>
      <c r="AQ66" s="82">
        <v>0</v>
      </c>
      <c r="AR66" s="82">
        <v>0</v>
      </c>
      <c r="AS66" s="116">
        <v>0</v>
      </c>
      <c r="AT66" s="82">
        <v>0</v>
      </c>
      <c r="AU66" s="102">
        <v>0</v>
      </c>
      <c r="AV66" s="82">
        <v>0</v>
      </c>
      <c r="AW66" s="82">
        <v>0</v>
      </c>
      <c r="AX66" s="82">
        <v>0</v>
      </c>
      <c r="AY66" s="82">
        <v>0</v>
      </c>
      <c r="AZ66" s="116">
        <v>0</v>
      </c>
      <c r="BA66" s="82">
        <v>0</v>
      </c>
      <c r="BB66" s="102">
        <v>0</v>
      </c>
      <c r="BC66" s="82">
        <v>0</v>
      </c>
      <c r="BD66" s="82">
        <v>0</v>
      </c>
      <c r="BE66" s="82">
        <v>0</v>
      </c>
      <c r="BF66" s="82">
        <v>0</v>
      </c>
      <c r="BG66" s="116">
        <v>0</v>
      </c>
      <c r="BH66" s="82">
        <v>0</v>
      </c>
      <c r="BI66" s="102">
        <v>0</v>
      </c>
      <c r="BJ66" s="82">
        <v>0</v>
      </c>
      <c r="BK66" s="82">
        <v>0</v>
      </c>
      <c r="BL66" s="82">
        <v>0</v>
      </c>
      <c r="BM66" s="82">
        <v>0</v>
      </c>
      <c r="BN66" s="116">
        <v>0</v>
      </c>
      <c r="BO66" s="82">
        <v>0</v>
      </c>
      <c r="BP66" s="102">
        <v>0</v>
      </c>
      <c r="BQ66" s="82">
        <v>0</v>
      </c>
      <c r="BR66" s="82">
        <v>0</v>
      </c>
      <c r="BS66" s="82">
        <v>0</v>
      </c>
      <c r="BT66" s="82">
        <v>0</v>
      </c>
      <c r="BU66" s="116">
        <v>0</v>
      </c>
      <c r="BV66" s="122" t="s">
        <v>226</v>
      </c>
    </row>
    <row r="67" spans="1:74" ht="31.5" hidden="1">
      <c r="A67" s="46" t="s">
        <v>180</v>
      </c>
      <c r="B67" s="47" t="s">
        <v>181</v>
      </c>
      <c r="C67" s="48" t="s">
        <v>182</v>
      </c>
      <c r="D67" s="82"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102">
        <v>0</v>
      </c>
      <c r="M67" s="82">
        <v>0</v>
      </c>
      <c r="N67" s="82">
        <v>0</v>
      </c>
      <c r="O67" s="82">
        <v>0</v>
      </c>
      <c r="P67" s="82">
        <v>0</v>
      </c>
      <c r="Q67" s="116">
        <v>0</v>
      </c>
      <c r="R67" s="82">
        <v>0</v>
      </c>
      <c r="S67" s="102">
        <v>0</v>
      </c>
      <c r="T67" s="82">
        <v>0</v>
      </c>
      <c r="U67" s="82">
        <v>0</v>
      </c>
      <c r="V67" s="82">
        <v>0</v>
      </c>
      <c r="W67" s="82">
        <v>0</v>
      </c>
      <c r="X67" s="116">
        <v>0</v>
      </c>
      <c r="Y67" s="82">
        <v>0</v>
      </c>
      <c r="Z67" s="102">
        <v>0</v>
      </c>
      <c r="AA67" s="82">
        <v>0</v>
      </c>
      <c r="AB67" s="82">
        <v>0</v>
      </c>
      <c r="AC67" s="82">
        <v>0</v>
      </c>
      <c r="AD67" s="82">
        <v>0</v>
      </c>
      <c r="AE67" s="116">
        <v>0</v>
      </c>
      <c r="AF67" s="82">
        <v>0</v>
      </c>
      <c r="AG67" s="82">
        <f t="shared" si="78"/>
        <v>0</v>
      </c>
      <c r="AH67" s="82">
        <f t="shared" si="79"/>
        <v>0</v>
      </c>
      <c r="AI67" s="82">
        <f t="shared" si="80"/>
        <v>0</v>
      </c>
      <c r="AJ67" s="82">
        <f t="shared" si="81"/>
        <v>0</v>
      </c>
      <c r="AK67" s="82">
        <f t="shared" si="82"/>
        <v>0</v>
      </c>
      <c r="AL67" s="82">
        <f t="shared" si="83"/>
        <v>0</v>
      </c>
      <c r="AM67" s="82">
        <v>0</v>
      </c>
      <c r="AN67" s="102">
        <v>0</v>
      </c>
      <c r="AO67" s="82">
        <v>0</v>
      </c>
      <c r="AP67" s="82">
        <v>0</v>
      </c>
      <c r="AQ67" s="82">
        <v>0</v>
      </c>
      <c r="AR67" s="82">
        <v>0</v>
      </c>
      <c r="AS67" s="116">
        <v>0</v>
      </c>
      <c r="AT67" s="82">
        <v>0</v>
      </c>
      <c r="AU67" s="102">
        <v>0</v>
      </c>
      <c r="AV67" s="82">
        <v>0</v>
      </c>
      <c r="AW67" s="82">
        <v>0</v>
      </c>
      <c r="AX67" s="82">
        <v>0</v>
      </c>
      <c r="AY67" s="82">
        <v>0</v>
      </c>
      <c r="AZ67" s="116">
        <v>0</v>
      </c>
      <c r="BA67" s="82">
        <v>0</v>
      </c>
      <c r="BB67" s="102">
        <v>0</v>
      </c>
      <c r="BC67" s="82">
        <v>0</v>
      </c>
      <c r="BD67" s="82">
        <v>0</v>
      </c>
      <c r="BE67" s="82">
        <v>0</v>
      </c>
      <c r="BF67" s="82">
        <v>0</v>
      </c>
      <c r="BG67" s="116">
        <v>0</v>
      </c>
      <c r="BH67" s="82">
        <v>0</v>
      </c>
      <c r="BI67" s="102">
        <v>0</v>
      </c>
      <c r="BJ67" s="82">
        <v>0</v>
      </c>
      <c r="BK67" s="82">
        <v>0</v>
      </c>
      <c r="BL67" s="82">
        <v>0</v>
      </c>
      <c r="BM67" s="82">
        <v>0</v>
      </c>
      <c r="BN67" s="116">
        <v>0</v>
      </c>
      <c r="BO67" s="82">
        <v>0</v>
      </c>
      <c r="BP67" s="102">
        <v>0</v>
      </c>
      <c r="BQ67" s="82">
        <v>0</v>
      </c>
      <c r="BR67" s="82">
        <v>0</v>
      </c>
      <c r="BS67" s="82">
        <v>0</v>
      </c>
      <c r="BT67" s="82">
        <v>0</v>
      </c>
      <c r="BU67" s="116">
        <v>0</v>
      </c>
      <c r="BV67" s="122" t="s">
        <v>226</v>
      </c>
    </row>
    <row r="68" spans="1:74" ht="31.5" hidden="1">
      <c r="A68" s="46" t="s">
        <v>183</v>
      </c>
      <c r="B68" s="47" t="s">
        <v>184</v>
      </c>
      <c r="C68" s="48" t="s">
        <v>185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102">
        <v>0</v>
      </c>
      <c r="M68" s="82">
        <v>0</v>
      </c>
      <c r="N68" s="82">
        <v>0</v>
      </c>
      <c r="O68" s="82">
        <v>0</v>
      </c>
      <c r="P68" s="82">
        <v>0</v>
      </c>
      <c r="Q68" s="116">
        <v>0</v>
      </c>
      <c r="R68" s="82">
        <v>0</v>
      </c>
      <c r="S68" s="102">
        <v>0</v>
      </c>
      <c r="T68" s="82">
        <v>0</v>
      </c>
      <c r="U68" s="82">
        <v>0</v>
      </c>
      <c r="V68" s="82">
        <v>0</v>
      </c>
      <c r="W68" s="82">
        <v>0</v>
      </c>
      <c r="X68" s="116">
        <v>0</v>
      </c>
      <c r="Y68" s="82">
        <v>0</v>
      </c>
      <c r="Z68" s="102">
        <v>0</v>
      </c>
      <c r="AA68" s="82">
        <v>0</v>
      </c>
      <c r="AB68" s="82">
        <v>0</v>
      </c>
      <c r="AC68" s="82">
        <v>0</v>
      </c>
      <c r="AD68" s="82">
        <v>0</v>
      </c>
      <c r="AE68" s="116">
        <v>0</v>
      </c>
      <c r="AF68" s="82">
        <v>0</v>
      </c>
      <c r="AG68" s="82">
        <f t="shared" si="78"/>
        <v>0</v>
      </c>
      <c r="AH68" s="82">
        <f t="shared" si="79"/>
        <v>0</v>
      </c>
      <c r="AI68" s="82">
        <f t="shared" si="80"/>
        <v>0</v>
      </c>
      <c r="AJ68" s="82">
        <f t="shared" si="81"/>
        <v>0</v>
      </c>
      <c r="AK68" s="82">
        <f t="shared" si="82"/>
        <v>0</v>
      </c>
      <c r="AL68" s="82">
        <f t="shared" si="83"/>
        <v>0</v>
      </c>
      <c r="AM68" s="82">
        <v>0</v>
      </c>
      <c r="AN68" s="102">
        <v>0</v>
      </c>
      <c r="AO68" s="82">
        <v>0</v>
      </c>
      <c r="AP68" s="82">
        <v>0</v>
      </c>
      <c r="AQ68" s="82">
        <v>0</v>
      </c>
      <c r="AR68" s="82">
        <v>0</v>
      </c>
      <c r="AS68" s="116">
        <v>0</v>
      </c>
      <c r="AT68" s="82">
        <v>0</v>
      </c>
      <c r="AU68" s="102">
        <v>0</v>
      </c>
      <c r="AV68" s="82">
        <v>0</v>
      </c>
      <c r="AW68" s="82">
        <v>0</v>
      </c>
      <c r="AX68" s="82">
        <v>0</v>
      </c>
      <c r="AY68" s="82">
        <v>0</v>
      </c>
      <c r="AZ68" s="116">
        <v>0</v>
      </c>
      <c r="BA68" s="82">
        <v>0</v>
      </c>
      <c r="BB68" s="102">
        <v>0</v>
      </c>
      <c r="BC68" s="82">
        <v>0</v>
      </c>
      <c r="BD68" s="82">
        <v>0</v>
      </c>
      <c r="BE68" s="82">
        <v>0</v>
      </c>
      <c r="BF68" s="82">
        <v>0</v>
      </c>
      <c r="BG68" s="116">
        <v>0</v>
      </c>
      <c r="BH68" s="82">
        <v>0</v>
      </c>
      <c r="BI68" s="102">
        <v>0</v>
      </c>
      <c r="BJ68" s="82">
        <v>0</v>
      </c>
      <c r="BK68" s="82">
        <v>0</v>
      </c>
      <c r="BL68" s="82">
        <v>0</v>
      </c>
      <c r="BM68" s="82">
        <v>0</v>
      </c>
      <c r="BN68" s="116">
        <v>0</v>
      </c>
      <c r="BO68" s="82">
        <v>0</v>
      </c>
      <c r="BP68" s="102">
        <v>0</v>
      </c>
      <c r="BQ68" s="82">
        <v>0</v>
      </c>
      <c r="BR68" s="82">
        <v>0</v>
      </c>
      <c r="BS68" s="82">
        <v>0</v>
      </c>
      <c r="BT68" s="82">
        <v>0</v>
      </c>
      <c r="BU68" s="116">
        <v>0</v>
      </c>
      <c r="BV68" s="122" t="s">
        <v>226</v>
      </c>
    </row>
    <row r="69" spans="1:74" ht="31.5" hidden="1">
      <c r="A69" s="46" t="s">
        <v>186</v>
      </c>
      <c r="B69" s="47" t="s">
        <v>184</v>
      </c>
      <c r="C69" s="48" t="s">
        <v>187</v>
      </c>
      <c r="D69" s="82">
        <v>0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102">
        <v>0</v>
      </c>
      <c r="M69" s="82">
        <v>0</v>
      </c>
      <c r="N69" s="82">
        <v>0</v>
      </c>
      <c r="O69" s="82">
        <v>0</v>
      </c>
      <c r="P69" s="82">
        <v>0</v>
      </c>
      <c r="Q69" s="116">
        <v>0</v>
      </c>
      <c r="R69" s="82">
        <v>0</v>
      </c>
      <c r="S69" s="102">
        <v>0</v>
      </c>
      <c r="T69" s="82">
        <v>0</v>
      </c>
      <c r="U69" s="82">
        <v>0</v>
      </c>
      <c r="V69" s="82">
        <v>0</v>
      </c>
      <c r="W69" s="82">
        <v>0</v>
      </c>
      <c r="X69" s="116">
        <v>0</v>
      </c>
      <c r="Y69" s="82">
        <v>0</v>
      </c>
      <c r="Z69" s="102">
        <v>0</v>
      </c>
      <c r="AA69" s="82">
        <v>0</v>
      </c>
      <c r="AB69" s="82">
        <v>0</v>
      </c>
      <c r="AC69" s="82">
        <v>0</v>
      </c>
      <c r="AD69" s="82">
        <v>0</v>
      </c>
      <c r="AE69" s="116">
        <v>0</v>
      </c>
      <c r="AF69" s="82">
        <v>0</v>
      </c>
      <c r="AG69" s="82">
        <f t="shared" si="78"/>
        <v>0</v>
      </c>
      <c r="AH69" s="82">
        <f t="shared" si="79"/>
        <v>0</v>
      </c>
      <c r="AI69" s="82">
        <f t="shared" si="80"/>
        <v>0</v>
      </c>
      <c r="AJ69" s="82">
        <f t="shared" si="81"/>
        <v>0</v>
      </c>
      <c r="AK69" s="82">
        <f t="shared" si="82"/>
        <v>0</v>
      </c>
      <c r="AL69" s="82">
        <f t="shared" si="83"/>
        <v>0</v>
      </c>
      <c r="AM69" s="82">
        <v>0</v>
      </c>
      <c r="AN69" s="102">
        <v>0</v>
      </c>
      <c r="AO69" s="82">
        <v>0</v>
      </c>
      <c r="AP69" s="82">
        <v>0</v>
      </c>
      <c r="AQ69" s="82">
        <v>0</v>
      </c>
      <c r="AR69" s="82">
        <v>0</v>
      </c>
      <c r="AS69" s="116">
        <v>0</v>
      </c>
      <c r="AT69" s="82">
        <v>0</v>
      </c>
      <c r="AU69" s="102">
        <v>0</v>
      </c>
      <c r="AV69" s="82">
        <v>0</v>
      </c>
      <c r="AW69" s="82">
        <v>0</v>
      </c>
      <c r="AX69" s="82">
        <v>0</v>
      </c>
      <c r="AY69" s="82">
        <v>0</v>
      </c>
      <c r="AZ69" s="116">
        <v>0</v>
      </c>
      <c r="BA69" s="82">
        <v>0</v>
      </c>
      <c r="BB69" s="102">
        <v>0</v>
      </c>
      <c r="BC69" s="82">
        <v>0</v>
      </c>
      <c r="BD69" s="82">
        <v>0</v>
      </c>
      <c r="BE69" s="82">
        <v>0</v>
      </c>
      <c r="BF69" s="82">
        <v>0</v>
      </c>
      <c r="BG69" s="116">
        <v>0</v>
      </c>
      <c r="BH69" s="82">
        <v>0</v>
      </c>
      <c r="BI69" s="102">
        <v>0</v>
      </c>
      <c r="BJ69" s="82">
        <v>0</v>
      </c>
      <c r="BK69" s="82">
        <v>0</v>
      </c>
      <c r="BL69" s="82">
        <v>0</v>
      </c>
      <c r="BM69" s="82">
        <v>0</v>
      </c>
      <c r="BN69" s="116">
        <v>0</v>
      </c>
      <c r="BO69" s="82">
        <v>0</v>
      </c>
      <c r="BP69" s="102">
        <v>0</v>
      </c>
      <c r="BQ69" s="82">
        <v>0</v>
      </c>
      <c r="BR69" s="82">
        <v>0</v>
      </c>
      <c r="BS69" s="82">
        <v>0</v>
      </c>
      <c r="BT69" s="82">
        <v>0</v>
      </c>
      <c r="BU69" s="116">
        <v>0</v>
      </c>
      <c r="BV69" s="122" t="s">
        <v>226</v>
      </c>
    </row>
    <row r="70" spans="1:74" ht="47.25" hidden="1">
      <c r="A70" s="46" t="s">
        <v>188</v>
      </c>
      <c r="B70" s="47" t="s">
        <v>189</v>
      </c>
      <c r="C70" s="48" t="s">
        <v>190</v>
      </c>
      <c r="D70" s="82"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102">
        <v>0</v>
      </c>
      <c r="M70" s="82">
        <v>0</v>
      </c>
      <c r="N70" s="82">
        <v>0</v>
      </c>
      <c r="O70" s="82">
        <v>0</v>
      </c>
      <c r="P70" s="82">
        <v>0</v>
      </c>
      <c r="Q70" s="116">
        <v>0</v>
      </c>
      <c r="R70" s="82">
        <v>0</v>
      </c>
      <c r="S70" s="102">
        <v>0</v>
      </c>
      <c r="T70" s="82">
        <v>0</v>
      </c>
      <c r="U70" s="82">
        <v>0</v>
      </c>
      <c r="V70" s="82">
        <v>0</v>
      </c>
      <c r="W70" s="82">
        <v>0</v>
      </c>
      <c r="X70" s="116">
        <v>0</v>
      </c>
      <c r="Y70" s="82">
        <v>0</v>
      </c>
      <c r="Z70" s="102">
        <v>0</v>
      </c>
      <c r="AA70" s="82">
        <v>0</v>
      </c>
      <c r="AB70" s="82">
        <v>0</v>
      </c>
      <c r="AC70" s="82">
        <v>0</v>
      </c>
      <c r="AD70" s="82">
        <v>0</v>
      </c>
      <c r="AE70" s="116">
        <v>0</v>
      </c>
      <c r="AF70" s="82">
        <v>0</v>
      </c>
      <c r="AG70" s="82">
        <f t="shared" si="78"/>
        <v>0</v>
      </c>
      <c r="AH70" s="82">
        <f t="shared" si="79"/>
        <v>0</v>
      </c>
      <c r="AI70" s="82">
        <f t="shared" si="80"/>
        <v>0</v>
      </c>
      <c r="AJ70" s="82">
        <f t="shared" si="81"/>
        <v>0</v>
      </c>
      <c r="AK70" s="82">
        <f t="shared" si="82"/>
        <v>0</v>
      </c>
      <c r="AL70" s="82">
        <f t="shared" si="83"/>
        <v>0</v>
      </c>
      <c r="AM70" s="82">
        <v>0</v>
      </c>
      <c r="AN70" s="102">
        <v>0</v>
      </c>
      <c r="AO70" s="82">
        <v>0</v>
      </c>
      <c r="AP70" s="82">
        <v>0</v>
      </c>
      <c r="AQ70" s="82">
        <v>0</v>
      </c>
      <c r="AR70" s="82">
        <v>0</v>
      </c>
      <c r="AS70" s="116">
        <v>0</v>
      </c>
      <c r="AT70" s="82">
        <v>0</v>
      </c>
      <c r="AU70" s="102">
        <v>0</v>
      </c>
      <c r="AV70" s="82">
        <v>0</v>
      </c>
      <c r="AW70" s="82">
        <v>0</v>
      </c>
      <c r="AX70" s="82">
        <v>0</v>
      </c>
      <c r="AY70" s="82">
        <v>0</v>
      </c>
      <c r="AZ70" s="116">
        <v>0</v>
      </c>
      <c r="BA70" s="82">
        <v>0</v>
      </c>
      <c r="BB70" s="102">
        <v>0</v>
      </c>
      <c r="BC70" s="82">
        <v>0</v>
      </c>
      <c r="BD70" s="82">
        <v>0</v>
      </c>
      <c r="BE70" s="82">
        <v>0</v>
      </c>
      <c r="BF70" s="82">
        <v>0</v>
      </c>
      <c r="BG70" s="116">
        <v>0</v>
      </c>
      <c r="BH70" s="82">
        <v>0</v>
      </c>
      <c r="BI70" s="102">
        <v>0</v>
      </c>
      <c r="BJ70" s="82">
        <v>0</v>
      </c>
      <c r="BK70" s="82">
        <v>0</v>
      </c>
      <c r="BL70" s="82">
        <v>0</v>
      </c>
      <c r="BM70" s="82">
        <v>0</v>
      </c>
      <c r="BN70" s="116">
        <v>0</v>
      </c>
      <c r="BO70" s="82">
        <v>0</v>
      </c>
      <c r="BP70" s="102">
        <v>0</v>
      </c>
      <c r="BQ70" s="82">
        <v>0</v>
      </c>
      <c r="BR70" s="82">
        <v>0</v>
      </c>
      <c r="BS70" s="82">
        <v>0</v>
      </c>
      <c r="BT70" s="82">
        <v>0</v>
      </c>
      <c r="BU70" s="116">
        <v>0</v>
      </c>
      <c r="BV70" s="122" t="s">
        <v>226</v>
      </c>
    </row>
    <row r="71" spans="1:74" ht="47.25" hidden="1">
      <c r="A71" s="46" t="s">
        <v>191</v>
      </c>
      <c r="B71" s="47" t="s">
        <v>192</v>
      </c>
      <c r="C71" s="48" t="s">
        <v>193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102">
        <v>0</v>
      </c>
      <c r="M71" s="82">
        <v>0</v>
      </c>
      <c r="N71" s="82">
        <v>0</v>
      </c>
      <c r="O71" s="82">
        <v>0</v>
      </c>
      <c r="P71" s="82">
        <v>0</v>
      </c>
      <c r="Q71" s="116">
        <v>0</v>
      </c>
      <c r="R71" s="82">
        <v>0</v>
      </c>
      <c r="S71" s="102">
        <v>0</v>
      </c>
      <c r="T71" s="82">
        <v>0</v>
      </c>
      <c r="U71" s="82">
        <v>0</v>
      </c>
      <c r="V71" s="82">
        <v>0</v>
      </c>
      <c r="W71" s="82">
        <v>0</v>
      </c>
      <c r="X71" s="116">
        <v>0</v>
      </c>
      <c r="Y71" s="82">
        <v>0</v>
      </c>
      <c r="Z71" s="102">
        <v>0</v>
      </c>
      <c r="AA71" s="82">
        <v>0</v>
      </c>
      <c r="AB71" s="82">
        <v>0</v>
      </c>
      <c r="AC71" s="82">
        <v>0</v>
      </c>
      <c r="AD71" s="82">
        <v>0</v>
      </c>
      <c r="AE71" s="116">
        <v>0</v>
      </c>
      <c r="AF71" s="82">
        <v>0</v>
      </c>
      <c r="AG71" s="82">
        <f t="shared" si="78"/>
        <v>0</v>
      </c>
      <c r="AH71" s="82">
        <f t="shared" si="79"/>
        <v>0</v>
      </c>
      <c r="AI71" s="82">
        <f t="shared" si="80"/>
        <v>0</v>
      </c>
      <c r="AJ71" s="82">
        <f t="shared" si="81"/>
        <v>0</v>
      </c>
      <c r="AK71" s="82">
        <f t="shared" si="82"/>
        <v>0</v>
      </c>
      <c r="AL71" s="82">
        <f t="shared" si="83"/>
        <v>0</v>
      </c>
      <c r="AM71" s="82">
        <v>0</v>
      </c>
      <c r="AN71" s="102">
        <v>0</v>
      </c>
      <c r="AO71" s="82">
        <v>0</v>
      </c>
      <c r="AP71" s="82">
        <v>0</v>
      </c>
      <c r="AQ71" s="82">
        <v>0</v>
      </c>
      <c r="AR71" s="82">
        <v>0</v>
      </c>
      <c r="AS71" s="116">
        <v>0</v>
      </c>
      <c r="AT71" s="82">
        <v>0</v>
      </c>
      <c r="AU71" s="102">
        <v>0</v>
      </c>
      <c r="AV71" s="82">
        <v>0</v>
      </c>
      <c r="AW71" s="82">
        <v>0</v>
      </c>
      <c r="AX71" s="82">
        <v>0</v>
      </c>
      <c r="AY71" s="82">
        <v>0</v>
      </c>
      <c r="AZ71" s="116">
        <v>0</v>
      </c>
      <c r="BA71" s="82">
        <v>0</v>
      </c>
      <c r="BB71" s="102">
        <v>0</v>
      </c>
      <c r="BC71" s="82">
        <v>0</v>
      </c>
      <c r="BD71" s="82">
        <v>0</v>
      </c>
      <c r="BE71" s="82">
        <v>0</v>
      </c>
      <c r="BF71" s="82">
        <v>0</v>
      </c>
      <c r="BG71" s="116">
        <v>0</v>
      </c>
      <c r="BH71" s="82">
        <v>0</v>
      </c>
      <c r="BI71" s="102">
        <v>0</v>
      </c>
      <c r="BJ71" s="82">
        <v>0</v>
      </c>
      <c r="BK71" s="82">
        <v>0</v>
      </c>
      <c r="BL71" s="82">
        <v>0</v>
      </c>
      <c r="BM71" s="82">
        <v>0</v>
      </c>
      <c r="BN71" s="116">
        <v>0</v>
      </c>
      <c r="BO71" s="82">
        <v>0</v>
      </c>
      <c r="BP71" s="102">
        <v>0</v>
      </c>
      <c r="BQ71" s="82">
        <v>0</v>
      </c>
      <c r="BR71" s="82">
        <v>0</v>
      </c>
      <c r="BS71" s="82">
        <v>0</v>
      </c>
      <c r="BT71" s="82">
        <v>0</v>
      </c>
      <c r="BU71" s="116">
        <v>0</v>
      </c>
      <c r="BV71" s="122" t="s">
        <v>226</v>
      </c>
    </row>
    <row r="72" spans="1:74" ht="31.5" hidden="1">
      <c r="A72" s="46" t="s">
        <v>194</v>
      </c>
      <c r="B72" s="47" t="s">
        <v>181</v>
      </c>
      <c r="C72" s="48" t="s">
        <v>195</v>
      </c>
      <c r="D72" s="82"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102">
        <v>0</v>
      </c>
      <c r="M72" s="82">
        <v>0</v>
      </c>
      <c r="N72" s="82">
        <v>0</v>
      </c>
      <c r="O72" s="82">
        <v>0</v>
      </c>
      <c r="P72" s="82">
        <v>0</v>
      </c>
      <c r="Q72" s="116">
        <v>0</v>
      </c>
      <c r="R72" s="82">
        <v>0</v>
      </c>
      <c r="S72" s="102">
        <v>0</v>
      </c>
      <c r="T72" s="82">
        <v>0</v>
      </c>
      <c r="U72" s="82">
        <v>0</v>
      </c>
      <c r="V72" s="82">
        <v>0</v>
      </c>
      <c r="W72" s="82">
        <v>0</v>
      </c>
      <c r="X72" s="116">
        <v>0</v>
      </c>
      <c r="Y72" s="82">
        <v>0</v>
      </c>
      <c r="Z72" s="102">
        <v>0</v>
      </c>
      <c r="AA72" s="82">
        <v>0</v>
      </c>
      <c r="AB72" s="82">
        <v>0</v>
      </c>
      <c r="AC72" s="82">
        <v>0</v>
      </c>
      <c r="AD72" s="82">
        <v>0</v>
      </c>
      <c r="AE72" s="116">
        <v>0</v>
      </c>
      <c r="AF72" s="82">
        <v>0</v>
      </c>
      <c r="AG72" s="82">
        <f t="shared" si="78"/>
        <v>0</v>
      </c>
      <c r="AH72" s="82">
        <f t="shared" si="79"/>
        <v>0</v>
      </c>
      <c r="AI72" s="82">
        <f t="shared" si="80"/>
        <v>0</v>
      </c>
      <c r="AJ72" s="82">
        <f t="shared" si="81"/>
        <v>0</v>
      </c>
      <c r="AK72" s="82">
        <f t="shared" si="82"/>
        <v>0</v>
      </c>
      <c r="AL72" s="82">
        <f t="shared" si="83"/>
        <v>0</v>
      </c>
      <c r="AM72" s="82">
        <v>0</v>
      </c>
      <c r="AN72" s="102">
        <v>0</v>
      </c>
      <c r="AO72" s="82">
        <v>0</v>
      </c>
      <c r="AP72" s="82">
        <v>0</v>
      </c>
      <c r="AQ72" s="82">
        <v>0</v>
      </c>
      <c r="AR72" s="82">
        <v>0</v>
      </c>
      <c r="AS72" s="116">
        <v>0</v>
      </c>
      <c r="AT72" s="82">
        <v>0</v>
      </c>
      <c r="AU72" s="102">
        <v>0</v>
      </c>
      <c r="AV72" s="82">
        <v>0</v>
      </c>
      <c r="AW72" s="82">
        <v>0</v>
      </c>
      <c r="AX72" s="82">
        <v>0</v>
      </c>
      <c r="AY72" s="82">
        <v>0</v>
      </c>
      <c r="AZ72" s="116">
        <v>0</v>
      </c>
      <c r="BA72" s="82">
        <v>0</v>
      </c>
      <c r="BB72" s="102">
        <v>0</v>
      </c>
      <c r="BC72" s="82">
        <v>0</v>
      </c>
      <c r="BD72" s="82">
        <v>0</v>
      </c>
      <c r="BE72" s="82">
        <v>0</v>
      </c>
      <c r="BF72" s="82">
        <v>0</v>
      </c>
      <c r="BG72" s="116">
        <v>0</v>
      </c>
      <c r="BH72" s="82">
        <v>0</v>
      </c>
      <c r="BI72" s="102">
        <v>0</v>
      </c>
      <c r="BJ72" s="82">
        <v>0</v>
      </c>
      <c r="BK72" s="82">
        <v>0</v>
      </c>
      <c r="BL72" s="82">
        <v>0</v>
      </c>
      <c r="BM72" s="82">
        <v>0</v>
      </c>
      <c r="BN72" s="116">
        <v>0</v>
      </c>
      <c r="BO72" s="82">
        <v>0</v>
      </c>
      <c r="BP72" s="102">
        <v>0</v>
      </c>
      <c r="BQ72" s="82">
        <v>0</v>
      </c>
      <c r="BR72" s="82">
        <v>0</v>
      </c>
      <c r="BS72" s="82">
        <v>0</v>
      </c>
      <c r="BT72" s="82">
        <v>0</v>
      </c>
      <c r="BU72" s="116">
        <v>0</v>
      </c>
      <c r="BV72" s="122" t="s">
        <v>226</v>
      </c>
    </row>
    <row r="73" spans="1:74" ht="47.25" hidden="1">
      <c r="A73" s="46" t="s">
        <v>196</v>
      </c>
      <c r="B73" s="47" t="s">
        <v>192</v>
      </c>
      <c r="C73" s="48" t="s">
        <v>197</v>
      </c>
      <c r="D73" s="82"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102">
        <v>0</v>
      </c>
      <c r="M73" s="82">
        <v>0</v>
      </c>
      <c r="N73" s="82">
        <v>0</v>
      </c>
      <c r="O73" s="82">
        <v>0</v>
      </c>
      <c r="P73" s="82">
        <v>0</v>
      </c>
      <c r="Q73" s="116">
        <v>0</v>
      </c>
      <c r="R73" s="82">
        <v>0</v>
      </c>
      <c r="S73" s="102">
        <v>0</v>
      </c>
      <c r="T73" s="82">
        <v>0</v>
      </c>
      <c r="U73" s="82">
        <v>0</v>
      </c>
      <c r="V73" s="82">
        <v>0</v>
      </c>
      <c r="W73" s="82">
        <v>0</v>
      </c>
      <c r="X73" s="116">
        <v>0</v>
      </c>
      <c r="Y73" s="82">
        <v>0</v>
      </c>
      <c r="Z73" s="102">
        <v>0</v>
      </c>
      <c r="AA73" s="82">
        <v>0</v>
      </c>
      <c r="AB73" s="82">
        <v>0</v>
      </c>
      <c r="AC73" s="82">
        <v>0</v>
      </c>
      <c r="AD73" s="82">
        <v>0</v>
      </c>
      <c r="AE73" s="116">
        <v>0</v>
      </c>
      <c r="AF73" s="82">
        <v>0</v>
      </c>
      <c r="AG73" s="82">
        <f t="shared" si="78"/>
        <v>0</v>
      </c>
      <c r="AH73" s="82">
        <f t="shared" si="79"/>
        <v>0</v>
      </c>
      <c r="AI73" s="82">
        <f t="shared" si="80"/>
        <v>0</v>
      </c>
      <c r="AJ73" s="82">
        <f t="shared" si="81"/>
        <v>0</v>
      </c>
      <c r="AK73" s="82">
        <f t="shared" si="82"/>
        <v>0</v>
      </c>
      <c r="AL73" s="82">
        <f t="shared" si="83"/>
        <v>0</v>
      </c>
      <c r="AM73" s="82">
        <v>0</v>
      </c>
      <c r="AN73" s="102">
        <v>0</v>
      </c>
      <c r="AO73" s="82">
        <v>0</v>
      </c>
      <c r="AP73" s="82">
        <v>0</v>
      </c>
      <c r="AQ73" s="82">
        <v>0</v>
      </c>
      <c r="AR73" s="82">
        <v>0</v>
      </c>
      <c r="AS73" s="116">
        <v>0</v>
      </c>
      <c r="AT73" s="82">
        <v>0</v>
      </c>
      <c r="AU73" s="102">
        <v>0</v>
      </c>
      <c r="AV73" s="82">
        <v>0</v>
      </c>
      <c r="AW73" s="82">
        <v>0</v>
      </c>
      <c r="AX73" s="82">
        <v>0</v>
      </c>
      <c r="AY73" s="82">
        <v>0</v>
      </c>
      <c r="AZ73" s="116">
        <v>0</v>
      </c>
      <c r="BA73" s="82">
        <v>0</v>
      </c>
      <c r="BB73" s="102">
        <v>0</v>
      </c>
      <c r="BC73" s="82">
        <v>0</v>
      </c>
      <c r="BD73" s="82">
        <v>0</v>
      </c>
      <c r="BE73" s="82">
        <v>0</v>
      </c>
      <c r="BF73" s="82">
        <v>0</v>
      </c>
      <c r="BG73" s="116">
        <v>0</v>
      </c>
      <c r="BH73" s="82">
        <v>0</v>
      </c>
      <c r="BI73" s="102">
        <v>0</v>
      </c>
      <c r="BJ73" s="82">
        <v>0</v>
      </c>
      <c r="BK73" s="82">
        <v>0</v>
      </c>
      <c r="BL73" s="82">
        <v>0</v>
      </c>
      <c r="BM73" s="82">
        <v>0</v>
      </c>
      <c r="BN73" s="116">
        <v>0</v>
      </c>
      <c r="BO73" s="82">
        <v>0</v>
      </c>
      <c r="BP73" s="102">
        <v>0</v>
      </c>
      <c r="BQ73" s="82">
        <v>0</v>
      </c>
      <c r="BR73" s="82">
        <v>0</v>
      </c>
      <c r="BS73" s="82">
        <v>0</v>
      </c>
      <c r="BT73" s="82">
        <v>0</v>
      </c>
      <c r="BU73" s="116">
        <v>0</v>
      </c>
      <c r="BV73" s="122" t="s">
        <v>226</v>
      </c>
    </row>
    <row r="74" spans="1:74" ht="47.25" hidden="1">
      <c r="A74" s="46" t="s">
        <v>198</v>
      </c>
      <c r="B74" s="47" t="s">
        <v>192</v>
      </c>
      <c r="C74" s="48" t="s">
        <v>199</v>
      </c>
      <c r="D74" s="82">
        <v>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102">
        <v>0</v>
      </c>
      <c r="M74" s="82">
        <v>0</v>
      </c>
      <c r="N74" s="82">
        <v>0</v>
      </c>
      <c r="O74" s="82">
        <v>0</v>
      </c>
      <c r="P74" s="82">
        <v>0</v>
      </c>
      <c r="Q74" s="116">
        <v>0</v>
      </c>
      <c r="R74" s="82">
        <v>0</v>
      </c>
      <c r="S74" s="102">
        <v>0</v>
      </c>
      <c r="T74" s="82">
        <v>0</v>
      </c>
      <c r="U74" s="82">
        <v>0</v>
      </c>
      <c r="V74" s="82">
        <v>0</v>
      </c>
      <c r="W74" s="82">
        <v>0</v>
      </c>
      <c r="X74" s="116">
        <v>0</v>
      </c>
      <c r="Y74" s="82">
        <v>0</v>
      </c>
      <c r="Z74" s="102">
        <v>0</v>
      </c>
      <c r="AA74" s="82">
        <v>0</v>
      </c>
      <c r="AB74" s="82">
        <v>0</v>
      </c>
      <c r="AC74" s="82">
        <v>0</v>
      </c>
      <c r="AD74" s="82">
        <v>0</v>
      </c>
      <c r="AE74" s="116">
        <v>0</v>
      </c>
      <c r="AF74" s="82">
        <v>0</v>
      </c>
      <c r="AG74" s="82">
        <f t="shared" si="78"/>
        <v>0</v>
      </c>
      <c r="AH74" s="82">
        <f t="shared" si="79"/>
        <v>0</v>
      </c>
      <c r="AI74" s="82">
        <f t="shared" si="80"/>
        <v>0</v>
      </c>
      <c r="AJ74" s="82">
        <f t="shared" si="81"/>
        <v>0</v>
      </c>
      <c r="AK74" s="82">
        <f t="shared" si="82"/>
        <v>0</v>
      </c>
      <c r="AL74" s="82">
        <f t="shared" si="83"/>
        <v>0</v>
      </c>
      <c r="AM74" s="82">
        <v>0</v>
      </c>
      <c r="AN74" s="102">
        <v>0</v>
      </c>
      <c r="AO74" s="82">
        <v>0</v>
      </c>
      <c r="AP74" s="82">
        <v>0</v>
      </c>
      <c r="AQ74" s="82">
        <v>0</v>
      </c>
      <c r="AR74" s="82">
        <v>0</v>
      </c>
      <c r="AS74" s="116">
        <v>0</v>
      </c>
      <c r="AT74" s="82">
        <v>0</v>
      </c>
      <c r="AU74" s="102">
        <v>0</v>
      </c>
      <c r="AV74" s="82">
        <v>0</v>
      </c>
      <c r="AW74" s="82">
        <v>0</v>
      </c>
      <c r="AX74" s="82">
        <v>0</v>
      </c>
      <c r="AY74" s="82">
        <v>0</v>
      </c>
      <c r="AZ74" s="116">
        <v>0</v>
      </c>
      <c r="BA74" s="82">
        <v>0</v>
      </c>
      <c r="BB74" s="102">
        <v>0</v>
      </c>
      <c r="BC74" s="82">
        <v>0</v>
      </c>
      <c r="BD74" s="82">
        <v>0</v>
      </c>
      <c r="BE74" s="82">
        <v>0</v>
      </c>
      <c r="BF74" s="82">
        <v>0</v>
      </c>
      <c r="BG74" s="116">
        <v>0</v>
      </c>
      <c r="BH74" s="82">
        <v>0</v>
      </c>
      <c r="BI74" s="102">
        <v>0</v>
      </c>
      <c r="BJ74" s="82">
        <v>0</v>
      </c>
      <c r="BK74" s="82">
        <v>0</v>
      </c>
      <c r="BL74" s="82">
        <v>0</v>
      </c>
      <c r="BM74" s="82">
        <v>0</v>
      </c>
      <c r="BN74" s="116">
        <v>0</v>
      </c>
      <c r="BO74" s="82">
        <v>0</v>
      </c>
      <c r="BP74" s="102">
        <v>0</v>
      </c>
      <c r="BQ74" s="82">
        <v>0</v>
      </c>
      <c r="BR74" s="82">
        <v>0</v>
      </c>
      <c r="BS74" s="82">
        <v>0</v>
      </c>
      <c r="BT74" s="82">
        <v>0</v>
      </c>
      <c r="BU74" s="116">
        <v>0</v>
      </c>
      <c r="BV74" s="122" t="s">
        <v>226</v>
      </c>
    </row>
    <row r="75" spans="1:74" ht="47.25" hidden="1">
      <c r="A75" s="46" t="s">
        <v>200</v>
      </c>
      <c r="B75" s="47" t="s">
        <v>189</v>
      </c>
      <c r="C75" s="48" t="s">
        <v>201</v>
      </c>
      <c r="D75" s="82">
        <v>0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102">
        <v>0</v>
      </c>
      <c r="M75" s="82">
        <v>0</v>
      </c>
      <c r="N75" s="82">
        <v>0</v>
      </c>
      <c r="O75" s="82">
        <v>0</v>
      </c>
      <c r="P75" s="82">
        <v>0</v>
      </c>
      <c r="Q75" s="116">
        <v>0</v>
      </c>
      <c r="R75" s="82">
        <v>0</v>
      </c>
      <c r="S75" s="102">
        <v>0</v>
      </c>
      <c r="T75" s="82">
        <v>0</v>
      </c>
      <c r="U75" s="82">
        <v>0</v>
      </c>
      <c r="V75" s="82">
        <v>0</v>
      </c>
      <c r="W75" s="82">
        <v>0</v>
      </c>
      <c r="X75" s="116">
        <v>0</v>
      </c>
      <c r="Y75" s="82">
        <v>0</v>
      </c>
      <c r="Z75" s="102">
        <v>0</v>
      </c>
      <c r="AA75" s="82">
        <v>0</v>
      </c>
      <c r="AB75" s="82">
        <v>0</v>
      </c>
      <c r="AC75" s="82">
        <v>0</v>
      </c>
      <c r="AD75" s="82">
        <v>0</v>
      </c>
      <c r="AE75" s="116">
        <v>0</v>
      </c>
      <c r="AF75" s="82">
        <v>0</v>
      </c>
      <c r="AG75" s="82">
        <f t="shared" si="78"/>
        <v>0</v>
      </c>
      <c r="AH75" s="82">
        <f t="shared" si="79"/>
        <v>0</v>
      </c>
      <c r="AI75" s="82">
        <f t="shared" si="80"/>
        <v>0</v>
      </c>
      <c r="AJ75" s="82">
        <f t="shared" si="81"/>
        <v>0</v>
      </c>
      <c r="AK75" s="82">
        <f t="shared" si="82"/>
        <v>0</v>
      </c>
      <c r="AL75" s="82">
        <f t="shared" si="83"/>
        <v>0</v>
      </c>
      <c r="AM75" s="82">
        <v>0</v>
      </c>
      <c r="AN75" s="102">
        <v>0</v>
      </c>
      <c r="AO75" s="82">
        <v>0</v>
      </c>
      <c r="AP75" s="82">
        <v>0</v>
      </c>
      <c r="AQ75" s="82">
        <v>0</v>
      </c>
      <c r="AR75" s="82">
        <v>0</v>
      </c>
      <c r="AS75" s="116">
        <v>0</v>
      </c>
      <c r="AT75" s="82">
        <v>0</v>
      </c>
      <c r="AU75" s="102">
        <v>0</v>
      </c>
      <c r="AV75" s="82">
        <v>0</v>
      </c>
      <c r="AW75" s="82">
        <v>0</v>
      </c>
      <c r="AX75" s="82">
        <v>0</v>
      </c>
      <c r="AY75" s="82">
        <v>0</v>
      </c>
      <c r="AZ75" s="116">
        <v>0</v>
      </c>
      <c r="BA75" s="82">
        <v>0</v>
      </c>
      <c r="BB75" s="102">
        <v>0</v>
      </c>
      <c r="BC75" s="82">
        <v>0</v>
      </c>
      <c r="BD75" s="82">
        <v>0</v>
      </c>
      <c r="BE75" s="82">
        <v>0</v>
      </c>
      <c r="BF75" s="82">
        <v>0</v>
      </c>
      <c r="BG75" s="116">
        <v>0</v>
      </c>
      <c r="BH75" s="82">
        <v>0</v>
      </c>
      <c r="BI75" s="102">
        <v>0</v>
      </c>
      <c r="BJ75" s="82">
        <v>0</v>
      </c>
      <c r="BK75" s="82">
        <v>0</v>
      </c>
      <c r="BL75" s="82">
        <v>0</v>
      </c>
      <c r="BM75" s="82">
        <v>0</v>
      </c>
      <c r="BN75" s="116">
        <v>0</v>
      </c>
      <c r="BO75" s="82">
        <v>0</v>
      </c>
      <c r="BP75" s="102">
        <v>0</v>
      </c>
      <c r="BQ75" s="82">
        <v>0</v>
      </c>
      <c r="BR75" s="82">
        <v>0</v>
      </c>
      <c r="BS75" s="82">
        <v>0</v>
      </c>
      <c r="BT75" s="82">
        <v>0</v>
      </c>
      <c r="BU75" s="116">
        <v>0</v>
      </c>
      <c r="BV75" s="122" t="s">
        <v>226</v>
      </c>
    </row>
    <row r="76" spans="1:74" ht="47.25" hidden="1">
      <c r="A76" s="46" t="s">
        <v>202</v>
      </c>
      <c r="B76" s="47" t="s">
        <v>189</v>
      </c>
      <c r="C76" s="48" t="s">
        <v>203</v>
      </c>
      <c r="D76" s="82">
        <v>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  <c r="K76" s="82">
        <v>0</v>
      </c>
      <c r="L76" s="102">
        <v>0</v>
      </c>
      <c r="M76" s="82">
        <v>0</v>
      </c>
      <c r="N76" s="82">
        <v>0</v>
      </c>
      <c r="O76" s="82">
        <v>0</v>
      </c>
      <c r="P76" s="82">
        <v>0</v>
      </c>
      <c r="Q76" s="116">
        <v>0</v>
      </c>
      <c r="R76" s="82">
        <v>0</v>
      </c>
      <c r="S76" s="102">
        <v>0</v>
      </c>
      <c r="T76" s="82">
        <v>0</v>
      </c>
      <c r="U76" s="82">
        <v>0</v>
      </c>
      <c r="V76" s="82">
        <v>0</v>
      </c>
      <c r="W76" s="82">
        <v>0</v>
      </c>
      <c r="X76" s="116">
        <v>0</v>
      </c>
      <c r="Y76" s="82">
        <v>0</v>
      </c>
      <c r="Z76" s="102">
        <v>0</v>
      </c>
      <c r="AA76" s="82">
        <v>0</v>
      </c>
      <c r="AB76" s="82">
        <v>0</v>
      </c>
      <c r="AC76" s="82">
        <v>0</v>
      </c>
      <c r="AD76" s="82">
        <v>0</v>
      </c>
      <c r="AE76" s="116">
        <v>0</v>
      </c>
      <c r="AF76" s="82">
        <v>0</v>
      </c>
      <c r="AG76" s="82">
        <f t="shared" si="78"/>
        <v>0</v>
      </c>
      <c r="AH76" s="82">
        <f t="shared" si="79"/>
        <v>0</v>
      </c>
      <c r="AI76" s="82">
        <f t="shared" si="80"/>
        <v>0</v>
      </c>
      <c r="AJ76" s="82">
        <f t="shared" si="81"/>
        <v>0</v>
      </c>
      <c r="AK76" s="82">
        <f t="shared" si="82"/>
        <v>0</v>
      </c>
      <c r="AL76" s="82">
        <f t="shared" si="83"/>
        <v>0</v>
      </c>
      <c r="AM76" s="82">
        <v>0</v>
      </c>
      <c r="AN76" s="102">
        <v>0</v>
      </c>
      <c r="AO76" s="82">
        <v>0</v>
      </c>
      <c r="AP76" s="82">
        <v>0</v>
      </c>
      <c r="AQ76" s="82">
        <v>0</v>
      </c>
      <c r="AR76" s="82">
        <v>0</v>
      </c>
      <c r="AS76" s="116">
        <v>0</v>
      </c>
      <c r="AT76" s="82">
        <v>0</v>
      </c>
      <c r="AU76" s="102">
        <v>0</v>
      </c>
      <c r="AV76" s="82">
        <v>0</v>
      </c>
      <c r="AW76" s="82">
        <v>0</v>
      </c>
      <c r="AX76" s="82">
        <v>0</v>
      </c>
      <c r="AY76" s="82">
        <v>0</v>
      </c>
      <c r="AZ76" s="116">
        <v>0</v>
      </c>
      <c r="BA76" s="82">
        <v>0</v>
      </c>
      <c r="BB76" s="102">
        <v>0</v>
      </c>
      <c r="BC76" s="82">
        <v>0</v>
      </c>
      <c r="BD76" s="82">
        <v>0</v>
      </c>
      <c r="BE76" s="82">
        <v>0</v>
      </c>
      <c r="BF76" s="82">
        <v>0</v>
      </c>
      <c r="BG76" s="116">
        <v>0</v>
      </c>
      <c r="BH76" s="82">
        <v>0</v>
      </c>
      <c r="BI76" s="102">
        <v>0</v>
      </c>
      <c r="BJ76" s="82">
        <v>0</v>
      </c>
      <c r="BK76" s="82">
        <v>0</v>
      </c>
      <c r="BL76" s="82">
        <v>0</v>
      </c>
      <c r="BM76" s="82">
        <v>0</v>
      </c>
      <c r="BN76" s="116">
        <v>0</v>
      </c>
      <c r="BO76" s="82">
        <v>0</v>
      </c>
      <c r="BP76" s="102">
        <v>0</v>
      </c>
      <c r="BQ76" s="82">
        <v>0</v>
      </c>
      <c r="BR76" s="82">
        <v>0</v>
      </c>
      <c r="BS76" s="82">
        <v>0</v>
      </c>
      <c r="BT76" s="82">
        <v>0</v>
      </c>
      <c r="BU76" s="116">
        <v>0</v>
      </c>
      <c r="BV76" s="122" t="s">
        <v>226</v>
      </c>
    </row>
    <row r="77" spans="1:74" ht="47.25" hidden="1">
      <c r="A77" s="46" t="s">
        <v>204</v>
      </c>
      <c r="B77" s="47" t="s">
        <v>189</v>
      </c>
      <c r="C77" s="48" t="s">
        <v>205</v>
      </c>
      <c r="D77" s="82">
        <v>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102">
        <v>0</v>
      </c>
      <c r="M77" s="82">
        <v>0</v>
      </c>
      <c r="N77" s="82">
        <v>0</v>
      </c>
      <c r="O77" s="82">
        <v>0</v>
      </c>
      <c r="P77" s="82">
        <v>0</v>
      </c>
      <c r="Q77" s="116">
        <v>0</v>
      </c>
      <c r="R77" s="82">
        <v>0</v>
      </c>
      <c r="S77" s="102">
        <v>0</v>
      </c>
      <c r="T77" s="82">
        <v>0</v>
      </c>
      <c r="U77" s="82">
        <v>0</v>
      </c>
      <c r="V77" s="82">
        <v>0</v>
      </c>
      <c r="W77" s="82">
        <v>0</v>
      </c>
      <c r="X77" s="116">
        <v>0</v>
      </c>
      <c r="Y77" s="82">
        <v>0</v>
      </c>
      <c r="Z77" s="102">
        <v>0</v>
      </c>
      <c r="AA77" s="82">
        <v>0</v>
      </c>
      <c r="AB77" s="82">
        <v>0</v>
      </c>
      <c r="AC77" s="82">
        <v>0</v>
      </c>
      <c r="AD77" s="82">
        <v>0</v>
      </c>
      <c r="AE77" s="116">
        <v>0</v>
      </c>
      <c r="AF77" s="82">
        <v>0</v>
      </c>
      <c r="AG77" s="82">
        <f t="shared" si="78"/>
        <v>0</v>
      </c>
      <c r="AH77" s="82">
        <f t="shared" si="79"/>
        <v>0</v>
      </c>
      <c r="AI77" s="82">
        <f t="shared" si="80"/>
        <v>0</v>
      </c>
      <c r="AJ77" s="82">
        <f t="shared" si="81"/>
        <v>0</v>
      </c>
      <c r="AK77" s="82">
        <f t="shared" si="82"/>
        <v>0</v>
      </c>
      <c r="AL77" s="82">
        <v>0</v>
      </c>
      <c r="AM77" s="82">
        <v>0</v>
      </c>
      <c r="AN77" s="102">
        <v>0</v>
      </c>
      <c r="AO77" s="82">
        <v>0</v>
      </c>
      <c r="AP77" s="82">
        <v>0</v>
      </c>
      <c r="AQ77" s="82">
        <v>0</v>
      </c>
      <c r="AR77" s="82">
        <v>0</v>
      </c>
      <c r="AS77" s="116">
        <v>0</v>
      </c>
      <c r="AT77" s="82">
        <v>0</v>
      </c>
      <c r="AU77" s="102">
        <v>0</v>
      </c>
      <c r="AV77" s="82">
        <v>0</v>
      </c>
      <c r="AW77" s="82">
        <v>0</v>
      </c>
      <c r="AX77" s="82">
        <v>0</v>
      </c>
      <c r="AY77" s="82">
        <v>0</v>
      </c>
      <c r="AZ77" s="116">
        <v>0</v>
      </c>
      <c r="BA77" s="82">
        <v>0</v>
      </c>
      <c r="BB77" s="102">
        <v>0</v>
      </c>
      <c r="BC77" s="82">
        <v>0</v>
      </c>
      <c r="BD77" s="82">
        <v>0</v>
      </c>
      <c r="BE77" s="82">
        <v>0</v>
      </c>
      <c r="BF77" s="82">
        <v>0</v>
      </c>
      <c r="BG77" s="116">
        <v>0</v>
      </c>
      <c r="BH77" s="82">
        <v>0</v>
      </c>
      <c r="BI77" s="102">
        <v>0</v>
      </c>
      <c r="BJ77" s="82">
        <v>0</v>
      </c>
      <c r="BK77" s="82">
        <v>0</v>
      </c>
      <c r="BL77" s="82">
        <v>0</v>
      </c>
      <c r="BM77" s="82">
        <v>0</v>
      </c>
      <c r="BN77" s="116">
        <v>0</v>
      </c>
      <c r="BO77" s="82">
        <v>0</v>
      </c>
      <c r="BP77" s="102">
        <v>0</v>
      </c>
      <c r="BQ77" s="82">
        <v>0</v>
      </c>
      <c r="BR77" s="82">
        <v>0</v>
      </c>
      <c r="BS77" s="82">
        <v>0</v>
      </c>
      <c r="BT77" s="82">
        <v>0</v>
      </c>
      <c r="BU77" s="116">
        <v>0</v>
      </c>
      <c r="BV77" s="122" t="s">
        <v>226</v>
      </c>
    </row>
    <row r="78" spans="1:74" ht="47.25" hidden="1">
      <c r="A78" s="46" t="s">
        <v>206</v>
      </c>
      <c r="B78" s="47" t="s">
        <v>192</v>
      </c>
      <c r="C78" s="48" t="s">
        <v>207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102">
        <v>0</v>
      </c>
      <c r="M78" s="82">
        <v>0</v>
      </c>
      <c r="N78" s="82">
        <v>0</v>
      </c>
      <c r="O78" s="82">
        <v>0</v>
      </c>
      <c r="P78" s="82">
        <v>0</v>
      </c>
      <c r="Q78" s="116">
        <v>0</v>
      </c>
      <c r="R78" s="82">
        <v>0</v>
      </c>
      <c r="S78" s="102">
        <v>0</v>
      </c>
      <c r="T78" s="82">
        <v>0</v>
      </c>
      <c r="U78" s="82">
        <v>0</v>
      </c>
      <c r="V78" s="82">
        <v>0</v>
      </c>
      <c r="W78" s="82">
        <v>0</v>
      </c>
      <c r="X78" s="116">
        <v>0</v>
      </c>
      <c r="Y78" s="82">
        <v>0</v>
      </c>
      <c r="Z78" s="102">
        <v>0</v>
      </c>
      <c r="AA78" s="82">
        <v>0</v>
      </c>
      <c r="AB78" s="82">
        <v>0</v>
      </c>
      <c r="AC78" s="82">
        <v>0</v>
      </c>
      <c r="AD78" s="82">
        <v>0</v>
      </c>
      <c r="AE78" s="116">
        <v>0</v>
      </c>
      <c r="AF78" s="82">
        <v>0</v>
      </c>
      <c r="AG78" s="82">
        <f t="shared" si="78"/>
        <v>0</v>
      </c>
      <c r="AH78" s="82">
        <f t="shared" si="79"/>
        <v>0</v>
      </c>
      <c r="AI78" s="82">
        <f t="shared" si="80"/>
        <v>0</v>
      </c>
      <c r="AJ78" s="82">
        <f t="shared" si="81"/>
        <v>0</v>
      </c>
      <c r="AK78" s="82">
        <f t="shared" si="82"/>
        <v>0</v>
      </c>
      <c r="AL78" s="82">
        <v>0</v>
      </c>
      <c r="AM78" s="82">
        <v>0</v>
      </c>
      <c r="AN78" s="102">
        <v>0</v>
      </c>
      <c r="AO78" s="82">
        <v>0</v>
      </c>
      <c r="AP78" s="82">
        <v>0</v>
      </c>
      <c r="AQ78" s="82">
        <v>0</v>
      </c>
      <c r="AR78" s="82">
        <v>0</v>
      </c>
      <c r="AS78" s="116">
        <v>0</v>
      </c>
      <c r="AT78" s="82">
        <v>0</v>
      </c>
      <c r="AU78" s="102">
        <v>0</v>
      </c>
      <c r="AV78" s="82">
        <v>0</v>
      </c>
      <c r="AW78" s="82">
        <v>0</v>
      </c>
      <c r="AX78" s="82">
        <v>0</v>
      </c>
      <c r="AY78" s="82">
        <v>0</v>
      </c>
      <c r="AZ78" s="116">
        <v>0</v>
      </c>
      <c r="BA78" s="82">
        <v>0</v>
      </c>
      <c r="BB78" s="102">
        <v>0</v>
      </c>
      <c r="BC78" s="82">
        <v>0</v>
      </c>
      <c r="BD78" s="82">
        <v>0</v>
      </c>
      <c r="BE78" s="82">
        <v>0</v>
      </c>
      <c r="BF78" s="82">
        <v>0</v>
      </c>
      <c r="BG78" s="116">
        <v>0</v>
      </c>
      <c r="BH78" s="82">
        <v>0</v>
      </c>
      <c r="BI78" s="102">
        <v>0</v>
      </c>
      <c r="BJ78" s="82">
        <v>0</v>
      </c>
      <c r="BK78" s="82">
        <v>0</v>
      </c>
      <c r="BL78" s="82">
        <v>0</v>
      </c>
      <c r="BM78" s="82">
        <v>0</v>
      </c>
      <c r="BN78" s="116">
        <v>0</v>
      </c>
      <c r="BO78" s="82">
        <v>0</v>
      </c>
      <c r="BP78" s="102">
        <v>0</v>
      </c>
      <c r="BQ78" s="82">
        <v>0</v>
      </c>
      <c r="BR78" s="82">
        <v>0</v>
      </c>
      <c r="BS78" s="82">
        <v>0</v>
      </c>
      <c r="BT78" s="82">
        <v>0</v>
      </c>
      <c r="BU78" s="116">
        <v>0</v>
      </c>
      <c r="BV78" s="122" t="s">
        <v>226</v>
      </c>
    </row>
    <row r="79" spans="1:74" ht="31.5" hidden="1">
      <c r="A79" s="46" t="s">
        <v>208</v>
      </c>
      <c r="B79" s="47" t="s">
        <v>209</v>
      </c>
      <c r="C79" s="48" t="s">
        <v>210</v>
      </c>
      <c r="D79" s="82"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102">
        <v>0</v>
      </c>
      <c r="M79" s="82">
        <v>0</v>
      </c>
      <c r="N79" s="82">
        <v>0</v>
      </c>
      <c r="O79" s="82">
        <v>0</v>
      </c>
      <c r="P79" s="82">
        <v>0</v>
      </c>
      <c r="Q79" s="116">
        <v>0</v>
      </c>
      <c r="R79" s="82">
        <v>0</v>
      </c>
      <c r="S79" s="102">
        <v>0</v>
      </c>
      <c r="T79" s="82">
        <v>0</v>
      </c>
      <c r="U79" s="82">
        <v>0</v>
      </c>
      <c r="V79" s="82">
        <v>0</v>
      </c>
      <c r="W79" s="82">
        <v>0</v>
      </c>
      <c r="X79" s="116">
        <v>0</v>
      </c>
      <c r="Y79" s="82">
        <v>0</v>
      </c>
      <c r="Z79" s="102">
        <v>0</v>
      </c>
      <c r="AA79" s="82">
        <v>0</v>
      </c>
      <c r="AB79" s="82">
        <v>0</v>
      </c>
      <c r="AC79" s="82">
        <v>0</v>
      </c>
      <c r="AD79" s="82">
        <v>0</v>
      </c>
      <c r="AE79" s="116">
        <v>0</v>
      </c>
      <c r="AF79" s="82">
        <v>0</v>
      </c>
      <c r="AG79" s="82">
        <f t="shared" si="78"/>
        <v>0</v>
      </c>
      <c r="AH79" s="82">
        <f t="shared" si="79"/>
        <v>0</v>
      </c>
      <c r="AI79" s="82">
        <f t="shared" si="80"/>
        <v>0</v>
      </c>
      <c r="AJ79" s="82">
        <f t="shared" si="81"/>
        <v>0</v>
      </c>
      <c r="AK79" s="82">
        <f t="shared" si="82"/>
        <v>0</v>
      </c>
      <c r="AL79" s="82">
        <v>0</v>
      </c>
      <c r="AM79" s="82">
        <v>0</v>
      </c>
      <c r="AN79" s="102">
        <v>0</v>
      </c>
      <c r="AO79" s="82">
        <v>0</v>
      </c>
      <c r="AP79" s="82">
        <v>0</v>
      </c>
      <c r="AQ79" s="82">
        <v>0</v>
      </c>
      <c r="AR79" s="82">
        <v>0</v>
      </c>
      <c r="AS79" s="116">
        <v>0</v>
      </c>
      <c r="AT79" s="82">
        <v>0</v>
      </c>
      <c r="AU79" s="102">
        <v>0</v>
      </c>
      <c r="AV79" s="82">
        <v>0</v>
      </c>
      <c r="AW79" s="82">
        <v>0</v>
      </c>
      <c r="AX79" s="82">
        <v>0</v>
      </c>
      <c r="AY79" s="82">
        <v>0</v>
      </c>
      <c r="AZ79" s="116">
        <v>0</v>
      </c>
      <c r="BA79" s="82">
        <v>0</v>
      </c>
      <c r="BB79" s="102">
        <v>0</v>
      </c>
      <c r="BC79" s="82">
        <v>0</v>
      </c>
      <c r="BD79" s="82">
        <v>0</v>
      </c>
      <c r="BE79" s="82">
        <v>0</v>
      </c>
      <c r="BF79" s="82">
        <v>0</v>
      </c>
      <c r="BG79" s="116">
        <v>0</v>
      </c>
      <c r="BH79" s="82">
        <v>0</v>
      </c>
      <c r="BI79" s="102">
        <v>0</v>
      </c>
      <c r="BJ79" s="82">
        <v>0</v>
      </c>
      <c r="BK79" s="82">
        <v>0</v>
      </c>
      <c r="BL79" s="82">
        <v>0</v>
      </c>
      <c r="BM79" s="82">
        <v>0</v>
      </c>
      <c r="BN79" s="116">
        <v>0</v>
      </c>
      <c r="BO79" s="82">
        <v>0</v>
      </c>
      <c r="BP79" s="102">
        <v>0</v>
      </c>
      <c r="BQ79" s="82">
        <v>0</v>
      </c>
      <c r="BR79" s="82">
        <v>0</v>
      </c>
      <c r="BS79" s="82">
        <v>0</v>
      </c>
      <c r="BT79" s="82">
        <v>0</v>
      </c>
      <c r="BU79" s="116">
        <v>0</v>
      </c>
      <c r="BV79" s="122" t="s">
        <v>226</v>
      </c>
    </row>
    <row r="80" spans="1:74" ht="47.25" hidden="1">
      <c r="A80" s="46" t="s">
        <v>211</v>
      </c>
      <c r="B80" s="47" t="s">
        <v>212</v>
      </c>
      <c r="C80" s="48" t="s">
        <v>213</v>
      </c>
      <c r="D80" s="82">
        <v>0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102">
        <v>0</v>
      </c>
      <c r="M80" s="82">
        <v>0</v>
      </c>
      <c r="N80" s="82">
        <v>0</v>
      </c>
      <c r="O80" s="82">
        <v>0</v>
      </c>
      <c r="P80" s="82">
        <v>0</v>
      </c>
      <c r="Q80" s="116">
        <v>0</v>
      </c>
      <c r="R80" s="82">
        <v>0</v>
      </c>
      <c r="S80" s="102">
        <v>0</v>
      </c>
      <c r="T80" s="82">
        <v>0</v>
      </c>
      <c r="U80" s="82">
        <v>0</v>
      </c>
      <c r="V80" s="82">
        <v>0</v>
      </c>
      <c r="W80" s="82">
        <v>0</v>
      </c>
      <c r="X80" s="116">
        <v>0</v>
      </c>
      <c r="Y80" s="82">
        <v>0</v>
      </c>
      <c r="Z80" s="102">
        <v>0</v>
      </c>
      <c r="AA80" s="82">
        <v>0</v>
      </c>
      <c r="AB80" s="82">
        <v>0</v>
      </c>
      <c r="AC80" s="82">
        <v>0</v>
      </c>
      <c r="AD80" s="82">
        <v>0</v>
      </c>
      <c r="AE80" s="116">
        <v>0</v>
      </c>
      <c r="AF80" s="82">
        <v>0</v>
      </c>
      <c r="AG80" s="82">
        <f t="shared" si="78"/>
        <v>0</v>
      </c>
      <c r="AH80" s="82">
        <f t="shared" si="79"/>
        <v>0</v>
      </c>
      <c r="AI80" s="82">
        <f t="shared" si="80"/>
        <v>0</v>
      </c>
      <c r="AJ80" s="82">
        <f t="shared" si="81"/>
        <v>0</v>
      </c>
      <c r="AK80" s="82">
        <f t="shared" si="82"/>
        <v>0</v>
      </c>
      <c r="AL80" s="82">
        <v>0</v>
      </c>
      <c r="AM80" s="82">
        <v>0</v>
      </c>
      <c r="AN80" s="102">
        <v>0</v>
      </c>
      <c r="AO80" s="82">
        <v>0</v>
      </c>
      <c r="AP80" s="82">
        <v>0</v>
      </c>
      <c r="AQ80" s="82">
        <v>0</v>
      </c>
      <c r="AR80" s="82">
        <v>0</v>
      </c>
      <c r="AS80" s="116">
        <v>0</v>
      </c>
      <c r="AT80" s="82">
        <v>0</v>
      </c>
      <c r="AU80" s="102">
        <v>0</v>
      </c>
      <c r="AV80" s="82">
        <v>0</v>
      </c>
      <c r="AW80" s="82">
        <v>0</v>
      </c>
      <c r="AX80" s="82">
        <v>0</v>
      </c>
      <c r="AY80" s="82">
        <v>0</v>
      </c>
      <c r="AZ80" s="116">
        <v>0</v>
      </c>
      <c r="BA80" s="82">
        <v>0</v>
      </c>
      <c r="BB80" s="102">
        <v>0</v>
      </c>
      <c r="BC80" s="82">
        <v>0</v>
      </c>
      <c r="BD80" s="82">
        <v>0</v>
      </c>
      <c r="BE80" s="82">
        <v>0</v>
      </c>
      <c r="BF80" s="82">
        <v>0</v>
      </c>
      <c r="BG80" s="116">
        <v>0</v>
      </c>
      <c r="BH80" s="82">
        <v>0</v>
      </c>
      <c r="BI80" s="102">
        <v>0</v>
      </c>
      <c r="BJ80" s="82">
        <v>0</v>
      </c>
      <c r="BK80" s="82">
        <v>0</v>
      </c>
      <c r="BL80" s="82">
        <v>0</v>
      </c>
      <c r="BM80" s="82">
        <v>0</v>
      </c>
      <c r="BN80" s="116">
        <v>0</v>
      </c>
      <c r="BO80" s="82">
        <v>0</v>
      </c>
      <c r="BP80" s="102">
        <v>0</v>
      </c>
      <c r="BQ80" s="82">
        <v>0</v>
      </c>
      <c r="BR80" s="82">
        <v>0</v>
      </c>
      <c r="BS80" s="82">
        <v>0</v>
      </c>
      <c r="BT80" s="82">
        <v>0</v>
      </c>
      <c r="BU80" s="116">
        <v>0</v>
      </c>
      <c r="BV80" s="122" t="s">
        <v>226</v>
      </c>
    </row>
    <row r="81" spans="1:74" ht="47.25" hidden="1">
      <c r="A81" s="46" t="s">
        <v>214</v>
      </c>
      <c r="B81" s="47" t="s">
        <v>215</v>
      </c>
      <c r="C81" s="48" t="s">
        <v>216</v>
      </c>
      <c r="D81" s="82">
        <v>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82">
        <v>0</v>
      </c>
      <c r="L81" s="102">
        <v>0</v>
      </c>
      <c r="M81" s="82">
        <v>0</v>
      </c>
      <c r="N81" s="82">
        <v>0</v>
      </c>
      <c r="O81" s="82">
        <v>0</v>
      </c>
      <c r="P81" s="82">
        <v>0</v>
      </c>
      <c r="Q81" s="116">
        <v>0</v>
      </c>
      <c r="R81" s="82">
        <v>0</v>
      </c>
      <c r="S81" s="102">
        <v>0</v>
      </c>
      <c r="T81" s="82">
        <v>0</v>
      </c>
      <c r="U81" s="82">
        <v>0</v>
      </c>
      <c r="V81" s="82">
        <v>0</v>
      </c>
      <c r="W81" s="82">
        <v>0</v>
      </c>
      <c r="X81" s="116">
        <v>0</v>
      </c>
      <c r="Y81" s="82">
        <v>0</v>
      </c>
      <c r="Z81" s="102">
        <v>0</v>
      </c>
      <c r="AA81" s="82">
        <v>0</v>
      </c>
      <c r="AB81" s="82">
        <v>0</v>
      </c>
      <c r="AC81" s="82">
        <v>0</v>
      </c>
      <c r="AD81" s="82">
        <v>0</v>
      </c>
      <c r="AE81" s="116">
        <v>0</v>
      </c>
      <c r="AF81" s="82">
        <v>0</v>
      </c>
      <c r="AG81" s="82">
        <f t="shared" si="78"/>
        <v>0</v>
      </c>
      <c r="AH81" s="82">
        <f t="shared" si="79"/>
        <v>0</v>
      </c>
      <c r="AI81" s="82">
        <f t="shared" si="80"/>
        <v>0</v>
      </c>
      <c r="AJ81" s="82">
        <f t="shared" si="81"/>
        <v>0</v>
      </c>
      <c r="AK81" s="82">
        <f t="shared" si="82"/>
        <v>0</v>
      </c>
      <c r="AL81" s="82">
        <v>0</v>
      </c>
      <c r="AM81" s="82">
        <v>0</v>
      </c>
      <c r="AN81" s="102">
        <v>0</v>
      </c>
      <c r="AO81" s="82">
        <v>0</v>
      </c>
      <c r="AP81" s="82">
        <v>0</v>
      </c>
      <c r="AQ81" s="82">
        <v>0</v>
      </c>
      <c r="AR81" s="82">
        <v>0</v>
      </c>
      <c r="AS81" s="116">
        <v>0</v>
      </c>
      <c r="AT81" s="82">
        <v>0</v>
      </c>
      <c r="AU81" s="102">
        <v>0</v>
      </c>
      <c r="AV81" s="82">
        <v>0</v>
      </c>
      <c r="AW81" s="82">
        <v>0</v>
      </c>
      <c r="AX81" s="82">
        <v>0</v>
      </c>
      <c r="AY81" s="82">
        <v>0</v>
      </c>
      <c r="AZ81" s="116">
        <v>0</v>
      </c>
      <c r="BA81" s="82">
        <v>0</v>
      </c>
      <c r="BB81" s="102">
        <v>0</v>
      </c>
      <c r="BC81" s="82">
        <v>0</v>
      </c>
      <c r="BD81" s="82">
        <v>0</v>
      </c>
      <c r="BE81" s="82">
        <v>0</v>
      </c>
      <c r="BF81" s="82">
        <v>0</v>
      </c>
      <c r="BG81" s="116">
        <v>0</v>
      </c>
      <c r="BH81" s="82">
        <v>0</v>
      </c>
      <c r="BI81" s="102">
        <v>0</v>
      </c>
      <c r="BJ81" s="82">
        <v>0</v>
      </c>
      <c r="BK81" s="82">
        <v>0</v>
      </c>
      <c r="BL81" s="82">
        <v>0</v>
      </c>
      <c r="BM81" s="82">
        <v>0</v>
      </c>
      <c r="BN81" s="116">
        <v>0</v>
      </c>
      <c r="BO81" s="82">
        <v>0</v>
      </c>
      <c r="BP81" s="102">
        <v>0</v>
      </c>
      <c r="BQ81" s="82">
        <v>0</v>
      </c>
      <c r="BR81" s="82">
        <v>0</v>
      </c>
      <c r="BS81" s="82">
        <v>0</v>
      </c>
      <c r="BT81" s="82">
        <v>0</v>
      </c>
      <c r="BU81" s="116">
        <v>0</v>
      </c>
      <c r="BV81" s="122" t="s">
        <v>226</v>
      </c>
    </row>
    <row r="82" spans="1:74" ht="47.25" hidden="1">
      <c r="A82" s="46" t="s">
        <v>217</v>
      </c>
      <c r="B82" s="53" t="s">
        <v>218</v>
      </c>
      <c r="C82" s="48" t="s">
        <v>219</v>
      </c>
      <c r="D82" s="82">
        <v>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102">
        <v>0</v>
      </c>
      <c r="M82" s="82">
        <v>0</v>
      </c>
      <c r="N82" s="82">
        <v>0</v>
      </c>
      <c r="O82" s="82">
        <v>0</v>
      </c>
      <c r="P82" s="82">
        <v>0</v>
      </c>
      <c r="Q82" s="116">
        <v>0</v>
      </c>
      <c r="R82" s="82">
        <v>0</v>
      </c>
      <c r="S82" s="102">
        <v>0</v>
      </c>
      <c r="T82" s="82">
        <v>0</v>
      </c>
      <c r="U82" s="82">
        <v>0</v>
      </c>
      <c r="V82" s="82">
        <v>0</v>
      </c>
      <c r="W82" s="82">
        <v>0</v>
      </c>
      <c r="X82" s="116">
        <v>0</v>
      </c>
      <c r="Y82" s="82">
        <v>0</v>
      </c>
      <c r="Z82" s="102">
        <v>0</v>
      </c>
      <c r="AA82" s="82">
        <v>0</v>
      </c>
      <c r="AB82" s="82">
        <v>0</v>
      </c>
      <c r="AC82" s="82">
        <v>0</v>
      </c>
      <c r="AD82" s="82">
        <v>0</v>
      </c>
      <c r="AE82" s="116">
        <v>0</v>
      </c>
      <c r="AF82" s="82">
        <v>0</v>
      </c>
      <c r="AG82" s="82">
        <f t="shared" si="78"/>
        <v>0</v>
      </c>
      <c r="AH82" s="82">
        <f t="shared" si="79"/>
        <v>0</v>
      </c>
      <c r="AI82" s="82">
        <f t="shared" si="80"/>
        <v>0</v>
      </c>
      <c r="AJ82" s="82">
        <f t="shared" si="81"/>
        <v>0</v>
      </c>
      <c r="AK82" s="82">
        <f t="shared" si="82"/>
        <v>0</v>
      </c>
      <c r="AL82" s="82">
        <v>0</v>
      </c>
      <c r="AM82" s="82">
        <v>0</v>
      </c>
      <c r="AN82" s="102">
        <v>0</v>
      </c>
      <c r="AO82" s="82">
        <v>0</v>
      </c>
      <c r="AP82" s="82">
        <v>0</v>
      </c>
      <c r="AQ82" s="82">
        <v>0</v>
      </c>
      <c r="AR82" s="82">
        <v>0</v>
      </c>
      <c r="AS82" s="116">
        <v>0</v>
      </c>
      <c r="AT82" s="82">
        <v>0</v>
      </c>
      <c r="AU82" s="102">
        <v>0</v>
      </c>
      <c r="AV82" s="82">
        <v>0</v>
      </c>
      <c r="AW82" s="82">
        <v>0</v>
      </c>
      <c r="AX82" s="82">
        <v>0</v>
      </c>
      <c r="AY82" s="82">
        <v>0</v>
      </c>
      <c r="AZ82" s="116">
        <v>0</v>
      </c>
      <c r="BA82" s="82">
        <v>0</v>
      </c>
      <c r="BB82" s="102">
        <v>0</v>
      </c>
      <c r="BC82" s="82">
        <v>0</v>
      </c>
      <c r="BD82" s="82">
        <v>0</v>
      </c>
      <c r="BE82" s="82">
        <v>0</v>
      </c>
      <c r="BF82" s="82">
        <v>0</v>
      </c>
      <c r="BG82" s="116">
        <v>0</v>
      </c>
      <c r="BH82" s="82">
        <v>0</v>
      </c>
      <c r="BI82" s="102">
        <v>0</v>
      </c>
      <c r="BJ82" s="82">
        <v>0</v>
      </c>
      <c r="BK82" s="82">
        <v>0</v>
      </c>
      <c r="BL82" s="82">
        <v>0</v>
      </c>
      <c r="BM82" s="82">
        <v>0</v>
      </c>
      <c r="BN82" s="116">
        <v>0</v>
      </c>
      <c r="BO82" s="82">
        <v>0</v>
      </c>
      <c r="BP82" s="102">
        <v>0</v>
      </c>
      <c r="BQ82" s="82">
        <v>0</v>
      </c>
      <c r="BR82" s="82">
        <v>0</v>
      </c>
      <c r="BS82" s="82">
        <v>0</v>
      </c>
      <c r="BT82" s="82">
        <v>0</v>
      </c>
      <c r="BU82" s="116">
        <v>0</v>
      </c>
      <c r="BV82" s="122" t="s">
        <v>226</v>
      </c>
    </row>
    <row r="83" spans="1:74" ht="47.25" hidden="1">
      <c r="A83" s="46" t="s">
        <v>220</v>
      </c>
      <c r="B83" s="53" t="s">
        <v>221</v>
      </c>
      <c r="C83" s="48" t="s">
        <v>222</v>
      </c>
      <c r="D83" s="82">
        <v>0</v>
      </c>
      <c r="E83" s="82">
        <v>0</v>
      </c>
      <c r="F83" s="82">
        <v>0</v>
      </c>
      <c r="G83" s="82">
        <v>0</v>
      </c>
      <c r="H83" s="82">
        <v>0</v>
      </c>
      <c r="I83" s="82">
        <v>0</v>
      </c>
      <c r="J83" s="82">
        <v>0</v>
      </c>
      <c r="K83" s="82">
        <v>0</v>
      </c>
      <c r="L83" s="102">
        <v>0</v>
      </c>
      <c r="M83" s="82">
        <v>0</v>
      </c>
      <c r="N83" s="82">
        <v>0</v>
      </c>
      <c r="O83" s="82">
        <v>0</v>
      </c>
      <c r="P83" s="82">
        <v>0</v>
      </c>
      <c r="Q83" s="116">
        <v>0</v>
      </c>
      <c r="R83" s="82">
        <v>0</v>
      </c>
      <c r="S83" s="102">
        <v>0</v>
      </c>
      <c r="T83" s="82">
        <v>0</v>
      </c>
      <c r="U83" s="82">
        <v>0</v>
      </c>
      <c r="V83" s="82">
        <v>0</v>
      </c>
      <c r="W83" s="82">
        <v>0</v>
      </c>
      <c r="X83" s="116">
        <v>0</v>
      </c>
      <c r="Y83" s="82">
        <v>0</v>
      </c>
      <c r="Z83" s="102">
        <v>0</v>
      </c>
      <c r="AA83" s="82">
        <v>0</v>
      </c>
      <c r="AB83" s="82">
        <v>0</v>
      </c>
      <c r="AC83" s="82">
        <v>0</v>
      </c>
      <c r="AD83" s="82">
        <v>0</v>
      </c>
      <c r="AE83" s="116">
        <v>0</v>
      </c>
      <c r="AF83" s="82">
        <v>0</v>
      </c>
      <c r="AG83" s="82">
        <f t="shared" si="78"/>
        <v>0</v>
      </c>
      <c r="AH83" s="82">
        <f t="shared" si="79"/>
        <v>0</v>
      </c>
      <c r="AI83" s="82">
        <f t="shared" si="80"/>
        <v>0</v>
      </c>
      <c r="AJ83" s="82">
        <f t="shared" si="81"/>
        <v>0</v>
      </c>
      <c r="AK83" s="82">
        <f t="shared" si="82"/>
        <v>0</v>
      </c>
      <c r="AL83" s="82">
        <v>0</v>
      </c>
      <c r="AM83" s="82">
        <v>0</v>
      </c>
      <c r="AN83" s="102">
        <v>0</v>
      </c>
      <c r="AO83" s="82">
        <v>0</v>
      </c>
      <c r="AP83" s="82">
        <v>0</v>
      </c>
      <c r="AQ83" s="82">
        <v>0</v>
      </c>
      <c r="AR83" s="82">
        <v>0</v>
      </c>
      <c r="AS83" s="116">
        <v>0</v>
      </c>
      <c r="AT83" s="82">
        <v>0</v>
      </c>
      <c r="AU83" s="102">
        <v>0</v>
      </c>
      <c r="AV83" s="82">
        <v>0</v>
      </c>
      <c r="AW83" s="82">
        <v>0</v>
      </c>
      <c r="AX83" s="82">
        <v>0</v>
      </c>
      <c r="AY83" s="82">
        <v>0</v>
      </c>
      <c r="AZ83" s="116">
        <v>0</v>
      </c>
      <c r="BA83" s="82">
        <v>0</v>
      </c>
      <c r="BB83" s="102">
        <v>0</v>
      </c>
      <c r="BC83" s="82">
        <v>0</v>
      </c>
      <c r="BD83" s="82">
        <v>0</v>
      </c>
      <c r="BE83" s="82">
        <v>0</v>
      </c>
      <c r="BF83" s="82">
        <v>0</v>
      </c>
      <c r="BG83" s="116">
        <v>0</v>
      </c>
      <c r="BH83" s="82">
        <v>0</v>
      </c>
      <c r="BI83" s="102">
        <v>0</v>
      </c>
      <c r="BJ83" s="82">
        <v>0</v>
      </c>
      <c r="BK83" s="82">
        <v>0</v>
      </c>
      <c r="BL83" s="82">
        <v>0</v>
      </c>
      <c r="BM83" s="82">
        <v>0</v>
      </c>
      <c r="BN83" s="116">
        <v>0</v>
      </c>
      <c r="BO83" s="82">
        <v>0</v>
      </c>
      <c r="BP83" s="102">
        <v>0</v>
      </c>
      <c r="BQ83" s="82">
        <v>0</v>
      </c>
      <c r="BR83" s="82">
        <v>0</v>
      </c>
      <c r="BS83" s="82">
        <v>0</v>
      </c>
      <c r="BT83" s="82">
        <v>0</v>
      </c>
      <c r="BU83" s="116">
        <v>0</v>
      </c>
      <c r="BV83" s="122" t="s">
        <v>226</v>
      </c>
    </row>
    <row r="84" spans="1:74" ht="47.25" hidden="1">
      <c r="A84" s="46" t="s">
        <v>276</v>
      </c>
      <c r="B84" s="113" t="s">
        <v>277</v>
      </c>
      <c r="C84" s="112" t="s">
        <v>278</v>
      </c>
      <c r="D84" s="82">
        <v>0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  <c r="P84" s="82">
        <v>0</v>
      </c>
      <c r="Q84" s="116">
        <v>0</v>
      </c>
      <c r="R84" s="82">
        <v>0</v>
      </c>
      <c r="S84" s="82">
        <v>0</v>
      </c>
      <c r="T84" s="82">
        <v>0</v>
      </c>
      <c r="U84" s="82">
        <v>0</v>
      </c>
      <c r="V84" s="82">
        <v>0</v>
      </c>
      <c r="W84" s="82">
        <v>0</v>
      </c>
      <c r="X84" s="116">
        <v>0</v>
      </c>
      <c r="Y84" s="82">
        <v>0</v>
      </c>
      <c r="Z84" s="82">
        <v>0</v>
      </c>
      <c r="AA84" s="82">
        <v>0</v>
      </c>
      <c r="AB84" s="82">
        <v>0</v>
      </c>
      <c r="AC84" s="82">
        <v>0</v>
      </c>
      <c r="AD84" s="82">
        <v>0</v>
      </c>
      <c r="AE84" s="116">
        <v>0</v>
      </c>
      <c r="AF84" s="82">
        <v>0</v>
      </c>
      <c r="AG84" s="82">
        <f t="shared" si="78"/>
        <v>0</v>
      </c>
      <c r="AH84" s="82">
        <f t="shared" si="79"/>
        <v>0</v>
      </c>
      <c r="AI84" s="82">
        <f t="shared" si="80"/>
        <v>0</v>
      </c>
      <c r="AJ84" s="82">
        <f t="shared" si="81"/>
        <v>0</v>
      </c>
      <c r="AK84" s="82">
        <f t="shared" si="82"/>
        <v>0</v>
      </c>
      <c r="AL84" s="82">
        <v>0</v>
      </c>
      <c r="AM84" s="82">
        <v>0</v>
      </c>
      <c r="AN84" s="82">
        <v>0</v>
      </c>
      <c r="AO84" s="82">
        <v>0</v>
      </c>
      <c r="AP84" s="82">
        <v>0</v>
      </c>
      <c r="AQ84" s="82">
        <v>0</v>
      </c>
      <c r="AR84" s="82">
        <v>0</v>
      </c>
      <c r="AS84" s="116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v>0</v>
      </c>
      <c r="AY84" s="82">
        <v>0</v>
      </c>
      <c r="AZ84" s="116">
        <v>0</v>
      </c>
      <c r="BA84" s="82">
        <v>0</v>
      </c>
      <c r="BB84" s="82">
        <v>0</v>
      </c>
      <c r="BC84" s="82">
        <v>0</v>
      </c>
      <c r="BD84" s="82">
        <v>0</v>
      </c>
      <c r="BE84" s="82">
        <v>0</v>
      </c>
      <c r="BF84" s="82">
        <v>0</v>
      </c>
      <c r="BG84" s="116">
        <v>0</v>
      </c>
      <c r="BH84" s="82">
        <v>0</v>
      </c>
      <c r="BI84" s="82">
        <v>0</v>
      </c>
      <c r="BJ84" s="82">
        <v>0</v>
      </c>
      <c r="BK84" s="82">
        <v>0</v>
      </c>
      <c r="BL84" s="82">
        <v>0</v>
      </c>
      <c r="BM84" s="82">
        <v>0</v>
      </c>
      <c r="BN84" s="116">
        <v>0</v>
      </c>
      <c r="BO84" s="82">
        <v>0</v>
      </c>
      <c r="BP84" s="82">
        <v>0</v>
      </c>
      <c r="BQ84" s="82">
        <v>0</v>
      </c>
      <c r="BR84" s="82">
        <v>0</v>
      </c>
      <c r="BS84" s="82">
        <v>0</v>
      </c>
      <c r="BT84" s="82">
        <v>0</v>
      </c>
      <c r="BU84" s="116">
        <v>0</v>
      </c>
      <c r="BV84" s="122" t="s">
        <v>226</v>
      </c>
    </row>
    <row r="85" spans="1:74" ht="47.25" hidden="1">
      <c r="A85" s="46" t="s">
        <v>279</v>
      </c>
      <c r="B85" s="113" t="s">
        <v>280</v>
      </c>
      <c r="C85" s="112" t="s">
        <v>281</v>
      </c>
      <c r="D85" s="82">
        <v>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116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>
        <v>0</v>
      </c>
      <c r="Q85" s="116">
        <v>0</v>
      </c>
      <c r="R85" s="82">
        <v>0</v>
      </c>
      <c r="S85" s="82">
        <v>0</v>
      </c>
      <c r="T85" s="82">
        <v>0</v>
      </c>
      <c r="U85" s="82">
        <v>0</v>
      </c>
      <c r="V85" s="82">
        <v>0</v>
      </c>
      <c r="W85" s="82">
        <v>0</v>
      </c>
      <c r="X85" s="116">
        <v>0</v>
      </c>
      <c r="Y85" s="82">
        <v>0</v>
      </c>
      <c r="Z85" s="82">
        <v>0</v>
      </c>
      <c r="AA85" s="82">
        <v>0</v>
      </c>
      <c r="AB85" s="82">
        <v>0</v>
      </c>
      <c r="AC85" s="82">
        <v>0</v>
      </c>
      <c r="AD85" s="82">
        <v>0</v>
      </c>
      <c r="AE85" s="116">
        <v>0</v>
      </c>
      <c r="AF85" s="82">
        <v>0</v>
      </c>
      <c r="AG85" s="82">
        <f t="shared" si="78"/>
        <v>0</v>
      </c>
      <c r="AH85" s="82">
        <f t="shared" si="79"/>
        <v>0</v>
      </c>
      <c r="AI85" s="82">
        <f t="shared" si="80"/>
        <v>0</v>
      </c>
      <c r="AJ85" s="82">
        <f t="shared" si="81"/>
        <v>0</v>
      </c>
      <c r="AK85" s="82">
        <f t="shared" si="82"/>
        <v>0</v>
      </c>
      <c r="AL85" s="82">
        <v>0</v>
      </c>
      <c r="AM85" s="82">
        <v>0</v>
      </c>
      <c r="AN85" s="82">
        <v>0</v>
      </c>
      <c r="AO85" s="82">
        <v>0</v>
      </c>
      <c r="AP85" s="82">
        <v>0</v>
      </c>
      <c r="AQ85" s="82">
        <v>0</v>
      </c>
      <c r="AR85" s="82">
        <v>0</v>
      </c>
      <c r="AS85" s="116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v>0</v>
      </c>
      <c r="AY85" s="82">
        <v>0</v>
      </c>
      <c r="AZ85" s="116">
        <v>0</v>
      </c>
      <c r="BA85" s="82">
        <v>0</v>
      </c>
      <c r="BB85" s="82">
        <v>0</v>
      </c>
      <c r="BC85" s="82">
        <v>0</v>
      </c>
      <c r="BD85" s="82">
        <v>0</v>
      </c>
      <c r="BE85" s="82">
        <v>0</v>
      </c>
      <c r="BF85" s="82">
        <v>0</v>
      </c>
      <c r="BG85" s="116">
        <v>0</v>
      </c>
      <c r="BH85" s="82">
        <v>0</v>
      </c>
      <c r="BI85" s="82">
        <v>0</v>
      </c>
      <c r="BJ85" s="82">
        <v>0</v>
      </c>
      <c r="BK85" s="82">
        <v>0</v>
      </c>
      <c r="BL85" s="82">
        <v>0</v>
      </c>
      <c r="BM85" s="82">
        <v>0</v>
      </c>
      <c r="BN85" s="116">
        <v>0</v>
      </c>
      <c r="BO85" s="82">
        <v>0</v>
      </c>
      <c r="BP85" s="82">
        <v>0</v>
      </c>
      <c r="BQ85" s="82">
        <v>0</v>
      </c>
      <c r="BR85" s="82">
        <v>0</v>
      </c>
      <c r="BS85" s="82">
        <v>0</v>
      </c>
      <c r="BT85" s="82">
        <v>0</v>
      </c>
      <c r="BU85" s="116">
        <v>0</v>
      </c>
      <c r="BV85" s="122" t="s">
        <v>226</v>
      </c>
    </row>
    <row r="86" spans="1:74" ht="47.25" hidden="1">
      <c r="A86" s="46" t="s">
        <v>282</v>
      </c>
      <c r="B86" s="113" t="s">
        <v>283</v>
      </c>
      <c r="C86" s="112" t="s">
        <v>284</v>
      </c>
      <c r="D86" s="82">
        <v>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116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116">
        <v>0</v>
      </c>
      <c r="R86" s="82">
        <v>0</v>
      </c>
      <c r="S86" s="82">
        <v>0</v>
      </c>
      <c r="T86" s="82">
        <v>0</v>
      </c>
      <c r="U86" s="82">
        <v>0</v>
      </c>
      <c r="V86" s="82">
        <v>0</v>
      </c>
      <c r="W86" s="82">
        <v>0</v>
      </c>
      <c r="X86" s="116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  <c r="AD86" s="82">
        <v>0</v>
      </c>
      <c r="AE86" s="116">
        <v>0</v>
      </c>
      <c r="AF86" s="82">
        <v>0</v>
      </c>
      <c r="AG86" s="82">
        <f t="shared" si="78"/>
        <v>0</v>
      </c>
      <c r="AH86" s="82">
        <f t="shared" si="79"/>
        <v>0</v>
      </c>
      <c r="AI86" s="82">
        <f t="shared" si="80"/>
        <v>0</v>
      </c>
      <c r="AJ86" s="82">
        <f t="shared" si="81"/>
        <v>0</v>
      </c>
      <c r="AK86" s="82">
        <f t="shared" si="82"/>
        <v>0</v>
      </c>
      <c r="AL86" s="82">
        <f t="shared" si="83"/>
        <v>0</v>
      </c>
      <c r="AM86" s="82">
        <v>0</v>
      </c>
      <c r="AN86" s="82">
        <v>0</v>
      </c>
      <c r="AO86" s="82">
        <v>0</v>
      </c>
      <c r="AP86" s="82">
        <v>0</v>
      </c>
      <c r="AQ86" s="82">
        <v>0</v>
      </c>
      <c r="AR86" s="82">
        <v>0</v>
      </c>
      <c r="AS86" s="116">
        <v>0</v>
      </c>
      <c r="AT86" s="82">
        <v>0</v>
      </c>
      <c r="AU86" s="82">
        <v>0</v>
      </c>
      <c r="AV86" s="82">
        <v>0</v>
      </c>
      <c r="AW86" s="82">
        <v>0</v>
      </c>
      <c r="AX86" s="82">
        <v>0</v>
      </c>
      <c r="AY86" s="82">
        <v>0</v>
      </c>
      <c r="AZ86" s="116">
        <v>0</v>
      </c>
      <c r="BA86" s="82">
        <v>0</v>
      </c>
      <c r="BB86" s="82">
        <v>0</v>
      </c>
      <c r="BC86" s="82">
        <v>0</v>
      </c>
      <c r="BD86" s="82">
        <v>0</v>
      </c>
      <c r="BE86" s="82">
        <v>0</v>
      </c>
      <c r="BF86" s="82">
        <v>0</v>
      </c>
      <c r="BG86" s="116">
        <v>0</v>
      </c>
      <c r="BH86" s="82">
        <v>0</v>
      </c>
      <c r="BI86" s="82">
        <v>0</v>
      </c>
      <c r="BJ86" s="82">
        <v>0</v>
      </c>
      <c r="BK86" s="82">
        <v>0</v>
      </c>
      <c r="BL86" s="82">
        <v>0</v>
      </c>
      <c r="BM86" s="82">
        <v>0</v>
      </c>
      <c r="BN86" s="116">
        <v>0</v>
      </c>
      <c r="BO86" s="82">
        <v>0</v>
      </c>
      <c r="BP86" s="82">
        <v>0</v>
      </c>
      <c r="BQ86" s="82">
        <v>0</v>
      </c>
      <c r="BR86" s="82">
        <v>0</v>
      </c>
      <c r="BS86" s="82">
        <v>0</v>
      </c>
      <c r="BT86" s="82">
        <v>0</v>
      </c>
      <c r="BU86" s="116">
        <v>0</v>
      </c>
      <c r="BV86" s="122" t="s">
        <v>226</v>
      </c>
    </row>
    <row r="87" spans="1:74" ht="63" hidden="1">
      <c r="A87" s="46" t="s">
        <v>285</v>
      </c>
      <c r="B87" s="113" t="s">
        <v>286</v>
      </c>
      <c r="C87" s="112" t="s">
        <v>287</v>
      </c>
    </row>
    <row r="88" spans="1:74" ht="63" hidden="1">
      <c r="A88" s="46" t="s">
        <v>288</v>
      </c>
      <c r="B88" s="113" t="s">
        <v>289</v>
      </c>
      <c r="C88" s="112" t="s">
        <v>290</v>
      </c>
    </row>
  </sheetData>
  <mergeCells count="23">
    <mergeCell ref="BV13:BV17"/>
    <mergeCell ref="D15:AL15"/>
    <mergeCell ref="AM15:BU15"/>
    <mergeCell ref="D16:J16"/>
    <mergeCell ref="BA16:BG16"/>
    <mergeCell ref="BH16:BN16"/>
    <mergeCell ref="BO16:BU16"/>
    <mergeCell ref="K16:Q16"/>
    <mergeCell ref="R16:X16"/>
    <mergeCell ref="Y16:AE16"/>
    <mergeCell ref="AF16:AL16"/>
    <mergeCell ref="AM16:AS16"/>
    <mergeCell ref="AT16:AZ16"/>
    <mergeCell ref="D13:AL14"/>
    <mergeCell ref="AM13:BU14"/>
    <mergeCell ref="A13:A17"/>
    <mergeCell ref="B13:B17"/>
    <mergeCell ref="C13:C17"/>
    <mergeCell ref="A4:AL4"/>
    <mergeCell ref="A6:AL6"/>
    <mergeCell ref="A7:AL7"/>
    <mergeCell ref="A9:AL9"/>
    <mergeCell ref="A11:AL1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Width="2" fitToHeight="0" orientation="landscape" r:id="rId1"/>
  <headerFooter differentFirst="1" alignWithMargins="0">
    <oddHeader>&amp;C&amp;P</oddHeader>
  </headerFooter>
  <colBreaks count="1" manualBreakCount="1">
    <brk id="38" max="110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CD63"/>
  <sheetViews>
    <sheetView view="pageBreakPreview" topLeftCell="E1" zoomScale="60" zoomScaleNormal="60" workbookViewId="0">
      <selection activeCell="D62" sqref="D62:BC63"/>
    </sheetView>
  </sheetViews>
  <sheetFormatPr defaultRowHeight="15.75"/>
  <cols>
    <col min="1" max="1" width="9.125" style="3" customWidth="1"/>
    <col min="2" max="2" width="42.625" style="3" customWidth="1"/>
    <col min="3" max="4" width="15.375" style="3" customWidth="1"/>
    <col min="5" max="5" width="7.25" style="3" customWidth="1"/>
    <col min="6" max="6" width="5.625" style="3" customWidth="1"/>
    <col min="7" max="7" width="7.25" style="3" bestFit="1" customWidth="1"/>
    <col min="8" max="9" width="6.625" style="3" customWidth="1"/>
    <col min="10" max="14" width="5.625" style="3" customWidth="1"/>
    <col min="15" max="16" width="6.625" style="3" customWidth="1"/>
    <col min="17" max="21" width="5.625" style="3" customWidth="1"/>
    <col min="22" max="23" width="6.625" style="3" customWidth="1"/>
    <col min="24" max="24" width="5.625" style="3" customWidth="1"/>
    <col min="25" max="25" width="6.25" style="3" customWidth="1"/>
    <col min="26" max="26" width="5.625" style="3" customWidth="1"/>
    <col min="27" max="27" width="6.875" style="3" customWidth="1"/>
    <col min="28" max="28" width="5.625" style="3" customWidth="1"/>
    <col min="29" max="30" width="6.625" style="3" customWidth="1"/>
    <col min="31" max="35" width="5.625" style="3" customWidth="1"/>
    <col min="36" max="37" width="6.625" style="3" customWidth="1"/>
    <col min="38" max="42" width="5.625" style="3" customWidth="1"/>
    <col min="43" max="44" width="6.625" style="3" customWidth="1"/>
    <col min="45" max="49" width="5.625" style="3" customWidth="1"/>
    <col min="50" max="51" width="6.625" style="3" customWidth="1"/>
    <col min="52" max="53" width="5.625" style="3" customWidth="1"/>
    <col min="54" max="54" width="5" style="3" customWidth="1"/>
    <col min="55" max="55" width="15" style="3" customWidth="1"/>
    <col min="56" max="56" width="6.625" style="3" customWidth="1"/>
    <col min="57" max="57" width="6.375" style="3" customWidth="1"/>
    <col min="58" max="58" width="6.25" style="3" customWidth="1"/>
    <col min="59" max="59" width="6" style="3" customWidth="1"/>
    <col min="60" max="60" width="6.5" style="3" customWidth="1"/>
    <col min="61" max="61" width="6.875" style="3" customWidth="1"/>
    <col min="62" max="62" width="6.625" style="3" customWidth="1"/>
    <col min="63" max="65" width="6.5" style="3" customWidth="1"/>
    <col min="66" max="66" width="8.75" style="3" customWidth="1"/>
    <col min="67" max="67" width="5.625" style="3" customWidth="1"/>
    <col min="68" max="69" width="6.625" style="3" customWidth="1"/>
    <col min="70" max="71" width="5.625" style="3" customWidth="1"/>
    <col min="72" max="72" width="16.625" style="3" customWidth="1"/>
    <col min="73" max="16384" width="9" style="3"/>
  </cols>
  <sheetData>
    <row r="1" spans="1:82" s="4" customFormat="1" ht="18.75">
      <c r="Z1" s="8"/>
      <c r="BC1" s="166" t="s">
        <v>326</v>
      </c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</row>
    <row r="2" spans="1:82" s="4" customFormat="1" ht="18.75">
      <c r="Z2" s="8"/>
      <c r="BC2" s="167" t="s">
        <v>0</v>
      </c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</row>
    <row r="3" spans="1:82" s="4" customFormat="1" ht="18.75">
      <c r="Z3" s="8"/>
      <c r="BC3" s="167" t="s">
        <v>295</v>
      </c>
    </row>
    <row r="4" spans="1:82" s="4" customFormat="1" ht="18.75">
      <c r="A4" s="232" t="s">
        <v>327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3"/>
      <c r="BA4" s="233"/>
      <c r="BB4" s="233"/>
      <c r="BC4" s="233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</row>
    <row r="5" spans="1:82" s="4" customFormat="1">
      <c r="Z5" s="8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</row>
    <row r="6" spans="1:82" s="4" customFormat="1" ht="18.75">
      <c r="A6" s="196" t="s">
        <v>297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</row>
    <row r="7" spans="1:82" s="4" customFormat="1" ht="18.75">
      <c r="A7" s="196" t="s">
        <v>49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  <c r="BB7" s="196"/>
      <c r="BC7" s="196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</row>
    <row r="8" spans="1:82" s="4" customFormat="1" ht="22.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169"/>
      <c r="X8" s="169"/>
      <c r="Y8" s="169"/>
      <c r="Z8" s="169"/>
      <c r="AA8" s="169"/>
      <c r="AB8" s="169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</row>
    <row r="9" spans="1:82" s="4" customFormat="1" ht="18.75">
      <c r="A9" s="197" t="s">
        <v>298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</row>
    <row r="10" spans="1:82" s="4" customFormat="1" ht="18.75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96"/>
      <c r="X10" s="96"/>
      <c r="Y10" s="96"/>
      <c r="Z10" s="96"/>
      <c r="AA10" s="96"/>
      <c r="AB10" s="96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</row>
    <row r="11" spans="1:82" s="4" customFormat="1">
      <c r="A11" s="198" t="s">
        <v>330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</row>
    <row r="12" spans="1:82" s="4" customFormat="1">
      <c r="A12" s="171"/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</row>
    <row r="13" spans="1:82" ht="15.75" customHeight="1">
      <c r="A13" s="221" t="s">
        <v>43</v>
      </c>
      <c r="B13" s="222" t="s">
        <v>46</v>
      </c>
      <c r="C13" s="222" t="s">
        <v>2</v>
      </c>
      <c r="D13" s="218" t="s">
        <v>64</v>
      </c>
      <c r="E13" s="234" t="s">
        <v>33</v>
      </c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8"/>
      <c r="BC13" s="222" t="s">
        <v>16</v>
      </c>
      <c r="BD13" s="9"/>
      <c r="BE13" s="9"/>
      <c r="BF13" s="9"/>
      <c r="BG13" s="9"/>
      <c r="BH13" s="9"/>
      <c r="BI13" s="9"/>
      <c r="BJ13" s="21"/>
      <c r="BK13" s="21"/>
      <c r="BL13" s="21"/>
      <c r="BM13" s="21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ht="15.75" customHeight="1">
      <c r="A14" s="221"/>
      <c r="B14" s="222"/>
      <c r="C14" s="222"/>
      <c r="D14" s="219"/>
      <c r="E14" s="236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9"/>
      <c r="BC14" s="222"/>
      <c r="BD14" s="9"/>
      <c r="BE14" s="9"/>
      <c r="BF14" s="9"/>
      <c r="BG14" s="9"/>
      <c r="BH14" s="9"/>
      <c r="BI14" s="9"/>
      <c r="BJ14" s="21"/>
      <c r="BK14" s="21"/>
      <c r="BL14" s="21"/>
      <c r="BM14" s="21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</row>
    <row r="15" spans="1:82" ht="54.75" customHeight="1">
      <c r="A15" s="221"/>
      <c r="B15" s="222"/>
      <c r="C15" s="222"/>
      <c r="D15" s="219"/>
      <c r="E15" s="221" t="s">
        <v>17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 t="s">
        <v>18</v>
      </c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3"/>
      <c r="BC15" s="222"/>
      <c r="BD15" s="7"/>
      <c r="BE15" s="7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</row>
    <row r="16" spans="1:82" ht="31.5" customHeight="1">
      <c r="A16" s="221"/>
      <c r="B16" s="222"/>
      <c r="C16" s="222"/>
      <c r="D16" s="219"/>
      <c r="E16" s="222" t="s">
        <v>23</v>
      </c>
      <c r="F16" s="222"/>
      <c r="G16" s="222"/>
      <c r="H16" s="222"/>
      <c r="I16" s="222"/>
      <c r="J16" s="222" t="s">
        <v>24</v>
      </c>
      <c r="K16" s="222"/>
      <c r="L16" s="222"/>
      <c r="M16" s="222"/>
      <c r="N16" s="222"/>
      <c r="O16" s="222" t="s">
        <v>25</v>
      </c>
      <c r="P16" s="222"/>
      <c r="Q16" s="222"/>
      <c r="R16" s="222"/>
      <c r="S16" s="222"/>
      <c r="T16" s="222" t="s">
        <v>28</v>
      </c>
      <c r="U16" s="222"/>
      <c r="V16" s="222"/>
      <c r="W16" s="222"/>
      <c r="X16" s="222"/>
      <c r="Y16" s="221" t="s">
        <v>27</v>
      </c>
      <c r="Z16" s="221"/>
      <c r="AA16" s="221"/>
      <c r="AB16" s="221"/>
      <c r="AC16" s="221"/>
      <c r="AD16" s="222" t="s">
        <v>23</v>
      </c>
      <c r="AE16" s="222"/>
      <c r="AF16" s="222"/>
      <c r="AG16" s="222"/>
      <c r="AH16" s="222"/>
      <c r="AI16" s="222" t="s">
        <v>24</v>
      </c>
      <c r="AJ16" s="222"/>
      <c r="AK16" s="222"/>
      <c r="AL16" s="222"/>
      <c r="AM16" s="222"/>
      <c r="AN16" s="222" t="s">
        <v>25</v>
      </c>
      <c r="AO16" s="222"/>
      <c r="AP16" s="222"/>
      <c r="AQ16" s="222"/>
      <c r="AR16" s="222"/>
      <c r="AS16" s="222" t="s">
        <v>28</v>
      </c>
      <c r="AT16" s="222"/>
      <c r="AU16" s="222"/>
      <c r="AV16" s="222"/>
      <c r="AW16" s="222"/>
      <c r="AX16" s="221" t="s">
        <v>27</v>
      </c>
      <c r="AY16" s="221"/>
      <c r="AZ16" s="221"/>
      <c r="BA16" s="221"/>
      <c r="BB16" s="223"/>
      <c r="BC16" s="222"/>
      <c r="BD16" s="7"/>
      <c r="BE16" s="7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</row>
    <row r="17" spans="1:82" ht="65.25" customHeight="1">
      <c r="A17" s="221"/>
      <c r="B17" s="222"/>
      <c r="C17" s="222"/>
      <c r="D17" s="220"/>
      <c r="E17" s="34" t="s">
        <v>3</v>
      </c>
      <c r="F17" s="34" t="s">
        <v>4</v>
      </c>
      <c r="G17" s="34" t="s">
        <v>62</v>
      </c>
      <c r="H17" s="34" t="s">
        <v>1</v>
      </c>
      <c r="I17" s="34" t="s">
        <v>21</v>
      </c>
      <c r="J17" s="34" t="s">
        <v>3</v>
      </c>
      <c r="K17" s="34" t="s">
        <v>4</v>
      </c>
      <c r="L17" s="34" t="s">
        <v>62</v>
      </c>
      <c r="M17" s="34" t="s">
        <v>1</v>
      </c>
      <c r="N17" s="34" t="s">
        <v>21</v>
      </c>
      <c r="O17" s="34" t="s">
        <v>3</v>
      </c>
      <c r="P17" s="34" t="s">
        <v>4</v>
      </c>
      <c r="Q17" s="34" t="s">
        <v>62</v>
      </c>
      <c r="R17" s="34" t="s">
        <v>1</v>
      </c>
      <c r="S17" s="34" t="s">
        <v>21</v>
      </c>
      <c r="T17" s="34" t="s">
        <v>3</v>
      </c>
      <c r="U17" s="34" t="s">
        <v>4</v>
      </c>
      <c r="V17" s="34" t="s">
        <v>62</v>
      </c>
      <c r="W17" s="34" t="s">
        <v>1</v>
      </c>
      <c r="X17" s="34" t="s">
        <v>21</v>
      </c>
      <c r="Y17" s="34" t="s">
        <v>3</v>
      </c>
      <c r="Z17" s="34" t="s">
        <v>4</v>
      </c>
      <c r="AA17" s="34" t="s">
        <v>62</v>
      </c>
      <c r="AB17" s="34" t="s">
        <v>1</v>
      </c>
      <c r="AC17" s="34" t="s">
        <v>21</v>
      </c>
      <c r="AD17" s="34" t="s">
        <v>3</v>
      </c>
      <c r="AE17" s="34" t="s">
        <v>4</v>
      </c>
      <c r="AF17" s="34" t="s">
        <v>62</v>
      </c>
      <c r="AG17" s="34" t="s">
        <v>1</v>
      </c>
      <c r="AH17" s="34" t="s">
        <v>21</v>
      </c>
      <c r="AI17" s="34" t="s">
        <v>3</v>
      </c>
      <c r="AJ17" s="34" t="s">
        <v>4</v>
      </c>
      <c r="AK17" s="34" t="s">
        <v>62</v>
      </c>
      <c r="AL17" s="34" t="s">
        <v>1</v>
      </c>
      <c r="AM17" s="34" t="s">
        <v>21</v>
      </c>
      <c r="AN17" s="34" t="s">
        <v>3</v>
      </c>
      <c r="AO17" s="34" t="s">
        <v>4</v>
      </c>
      <c r="AP17" s="34" t="s">
        <v>62</v>
      </c>
      <c r="AQ17" s="34" t="s">
        <v>1</v>
      </c>
      <c r="AR17" s="34" t="s">
        <v>21</v>
      </c>
      <c r="AS17" s="34" t="s">
        <v>3</v>
      </c>
      <c r="AT17" s="34" t="s">
        <v>4</v>
      </c>
      <c r="AU17" s="34" t="s">
        <v>62</v>
      </c>
      <c r="AV17" s="34" t="s">
        <v>1</v>
      </c>
      <c r="AW17" s="34" t="s">
        <v>21</v>
      </c>
      <c r="AX17" s="34" t="s">
        <v>3</v>
      </c>
      <c r="AY17" s="34" t="s">
        <v>4</v>
      </c>
      <c r="AZ17" s="34" t="s">
        <v>62</v>
      </c>
      <c r="BA17" s="34" t="s">
        <v>1</v>
      </c>
      <c r="BB17" s="34" t="s">
        <v>21</v>
      </c>
      <c r="BC17" s="222"/>
      <c r="BD17" s="7"/>
      <c r="BE17" s="7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</row>
    <row r="18" spans="1:82">
      <c r="A18" s="25">
        <v>1</v>
      </c>
      <c r="B18" s="25">
        <v>2</v>
      </c>
      <c r="C18" s="25">
        <v>3</v>
      </c>
      <c r="D18" s="40">
        <f>C18+1</f>
        <v>4</v>
      </c>
      <c r="E18" s="40">
        <f t="shared" ref="E18:BC18" si="0">D18+1</f>
        <v>5</v>
      </c>
      <c r="F18" s="40">
        <f t="shared" si="0"/>
        <v>6</v>
      </c>
      <c r="G18" s="40">
        <f t="shared" si="0"/>
        <v>7</v>
      </c>
      <c r="H18" s="40">
        <f t="shared" si="0"/>
        <v>8</v>
      </c>
      <c r="I18" s="40">
        <f t="shared" si="0"/>
        <v>9</v>
      </c>
      <c r="J18" s="40">
        <f t="shared" si="0"/>
        <v>10</v>
      </c>
      <c r="K18" s="40">
        <f t="shared" si="0"/>
        <v>11</v>
      </c>
      <c r="L18" s="40">
        <f t="shared" si="0"/>
        <v>12</v>
      </c>
      <c r="M18" s="40">
        <f t="shared" si="0"/>
        <v>13</v>
      </c>
      <c r="N18" s="40">
        <f t="shared" si="0"/>
        <v>14</v>
      </c>
      <c r="O18" s="40">
        <f t="shared" si="0"/>
        <v>15</v>
      </c>
      <c r="P18" s="40">
        <f t="shared" si="0"/>
        <v>16</v>
      </c>
      <c r="Q18" s="40">
        <f t="shared" si="0"/>
        <v>17</v>
      </c>
      <c r="R18" s="40">
        <f t="shared" si="0"/>
        <v>18</v>
      </c>
      <c r="S18" s="40">
        <f t="shared" si="0"/>
        <v>19</v>
      </c>
      <c r="T18" s="40">
        <f t="shared" si="0"/>
        <v>20</v>
      </c>
      <c r="U18" s="40">
        <f t="shared" si="0"/>
        <v>21</v>
      </c>
      <c r="V18" s="40">
        <f t="shared" si="0"/>
        <v>22</v>
      </c>
      <c r="W18" s="40">
        <f t="shared" si="0"/>
        <v>23</v>
      </c>
      <c r="X18" s="40">
        <f t="shared" si="0"/>
        <v>24</v>
      </c>
      <c r="Y18" s="40">
        <f t="shared" si="0"/>
        <v>25</v>
      </c>
      <c r="Z18" s="40">
        <f t="shared" si="0"/>
        <v>26</v>
      </c>
      <c r="AA18" s="40">
        <f t="shared" si="0"/>
        <v>27</v>
      </c>
      <c r="AB18" s="40">
        <f t="shared" si="0"/>
        <v>28</v>
      </c>
      <c r="AC18" s="40">
        <f t="shared" si="0"/>
        <v>29</v>
      </c>
      <c r="AD18" s="40">
        <f t="shared" si="0"/>
        <v>30</v>
      </c>
      <c r="AE18" s="40">
        <f t="shared" si="0"/>
        <v>31</v>
      </c>
      <c r="AF18" s="40">
        <f t="shared" si="0"/>
        <v>32</v>
      </c>
      <c r="AG18" s="40">
        <f t="shared" si="0"/>
        <v>33</v>
      </c>
      <c r="AH18" s="40">
        <f t="shared" si="0"/>
        <v>34</v>
      </c>
      <c r="AI18" s="40">
        <f t="shared" si="0"/>
        <v>35</v>
      </c>
      <c r="AJ18" s="40">
        <f t="shared" si="0"/>
        <v>36</v>
      </c>
      <c r="AK18" s="40">
        <f t="shared" si="0"/>
        <v>37</v>
      </c>
      <c r="AL18" s="40">
        <f t="shared" si="0"/>
        <v>38</v>
      </c>
      <c r="AM18" s="40">
        <f t="shared" si="0"/>
        <v>39</v>
      </c>
      <c r="AN18" s="40">
        <f t="shared" si="0"/>
        <v>40</v>
      </c>
      <c r="AO18" s="40">
        <f t="shared" si="0"/>
        <v>41</v>
      </c>
      <c r="AP18" s="40">
        <f t="shared" si="0"/>
        <v>42</v>
      </c>
      <c r="AQ18" s="40">
        <f t="shared" si="0"/>
        <v>43</v>
      </c>
      <c r="AR18" s="40">
        <f t="shared" si="0"/>
        <v>44</v>
      </c>
      <c r="AS18" s="40">
        <f t="shared" si="0"/>
        <v>45</v>
      </c>
      <c r="AT18" s="40">
        <f t="shared" si="0"/>
        <v>46</v>
      </c>
      <c r="AU18" s="40">
        <f t="shared" si="0"/>
        <v>47</v>
      </c>
      <c r="AV18" s="40">
        <f t="shared" si="0"/>
        <v>48</v>
      </c>
      <c r="AW18" s="40">
        <f t="shared" si="0"/>
        <v>49</v>
      </c>
      <c r="AX18" s="40">
        <f t="shared" si="0"/>
        <v>50</v>
      </c>
      <c r="AY18" s="40">
        <f t="shared" si="0"/>
        <v>51</v>
      </c>
      <c r="AZ18" s="40">
        <f t="shared" si="0"/>
        <v>52</v>
      </c>
      <c r="BA18" s="40">
        <f t="shared" si="0"/>
        <v>53</v>
      </c>
      <c r="BB18" s="40">
        <f t="shared" si="0"/>
        <v>54</v>
      </c>
      <c r="BC18" s="40">
        <f t="shared" si="0"/>
        <v>55</v>
      </c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</row>
    <row r="19" spans="1:82" s="1" customFormat="1">
      <c r="A19" s="42" t="s">
        <v>69</v>
      </c>
      <c r="B19" s="43" t="s">
        <v>70</v>
      </c>
      <c r="C19" s="44" t="s">
        <v>71</v>
      </c>
      <c r="D19" s="19" t="s">
        <v>226</v>
      </c>
      <c r="E19" s="68">
        <f t="shared" ref="E19:I19" si="1">E21</f>
        <v>0.88</v>
      </c>
      <c r="F19" s="68">
        <f t="shared" si="1"/>
        <v>0</v>
      </c>
      <c r="G19" s="68">
        <f t="shared" si="1"/>
        <v>72.995000000000005</v>
      </c>
      <c r="H19" s="68">
        <f t="shared" si="1"/>
        <v>0</v>
      </c>
      <c r="I19" s="69">
        <f t="shared" si="1"/>
        <v>0</v>
      </c>
      <c r="J19" s="68">
        <f t="shared" ref="J19:BB19" si="2">J21</f>
        <v>0</v>
      </c>
      <c r="K19" s="68">
        <f t="shared" si="2"/>
        <v>0</v>
      </c>
      <c r="L19" s="68">
        <f t="shared" si="2"/>
        <v>0</v>
      </c>
      <c r="M19" s="68">
        <f t="shared" si="2"/>
        <v>0</v>
      </c>
      <c r="N19" s="69">
        <f t="shared" si="2"/>
        <v>0</v>
      </c>
      <c r="O19" s="68">
        <f t="shared" si="2"/>
        <v>0</v>
      </c>
      <c r="P19" s="68">
        <f t="shared" si="2"/>
        <v>0</v>
      </c>
      <c r="Q19" s="68">
        <f t="shared" si="2"/>
        <v>0</v>
      </c>
      <c r="R19" s="68">
        <f t="shared" si="2"/>
        <v>0</v>
      </c>
      <c r="S19" s="69">
        <f t="shared" si="2"/>
        <v>0</v>
      </c>
      <c r="T19" s="68">
        <f t="shared" si="2"/>
        <v>0</v>
      </c>
      <c r="U19" s="68">
        <f t="shared" si="2"/>
        <v>0</v>
      </c>
      <c r="V19" s="68">
        <f t="shared" si="2"/>
        <v>0</v>
      </c>
      <c r="W19" s="68">
        <f t="shared" si="2"/>
        <v>0</v>
      </c>
      <c r="X19" s="69">
        <f t="shared" si="2"/>
        <v>0</v>
      </c>
      <c r="Y19" s="68">
        <f t="shared" si="2"/>
        <v>0.88</v>
      </c>
      <c r="Z19" s="68">
        <f t="shared" si="2"/>
        <v>0</v>
      </c>
      <c r="AA19" s="68">
        <f t="shared" si="2"/>
        <v>72.995000000000005</v>
      </c>
      <c r="AB19" s="68">
        <f t="shared" si="2"/>
        <v>0</v>
      </c>
      <c r="AC19" s="69">
        <f t="shared" si="2"/>
        <v>0</v>
      </c>
      <c r="AD19" s="68">
        <f t="shared" si="2"/>
        <v>0</v>
      </c>
      <c r="AE19" s="68">
        <f t="shared" si="2"/>
        <v>0</v>
      </c>
      <c r="AF19" s="68">
        <f t="shared" si="2"/>
        <v>0</v>
      </c>
      <c r="AG19" s="68">
        <f t="shared" si="2"/>
        <v>0</v>
      </c>
      <c r="AH19" s="69">
        <f t="shared" si="2"/>
        <v>0</v>
      </c>
      <c r="AI19" s="68">
        <f t="shared" si="2"/>
        <v>0</v>
      </c>
      <c r="AJ19" s="68">
        <f t="shared" si="2"/>
        <v>0</v>
      </c>
      <c r="AK19" s="68">
        <f t="shared" si="2"/>
        <v>0</v>
      </c>
      <c r="AL19" s="68">
        <f t="shared" si="2"/>
        <v>0</v>
      </c>
      <c r="AM19" s="69">
        <f t="shared" si="2"/>
        <v>0</v>
      </c>
      <c r="AN19" s="68">
        <f t="shared" si="2"/>
        <v>0</v>
      </c>
      <c r="AO19" s="68">
        <f t="shared" si="2"/>
        <v>0</v>
      </c>
      <c r="AP19" s="68">
        <f t="shared" si="2"/>
        <v>0</v>
      </c>
      <c r="AQ19" s="68">
        <f t="shared" si="2"/>
        <v>0</v>
      </c>
      <c r="AR19" s="69">
        <f t="shared" si="2"/>
        <v>0</v>
      </c>
      <c r="AS19" s="68">
        <f t="shared" si="2"/>
        <v>0</v>
      </c>
      <c r="AT19" s="68">
        <f t="shared" si="2"/>
        <v>0</v>
      </c>
      <c r="AU19" s="68">
        <f t="shared" si="2"/>
        <v>0</v>
      </c>
      <c r="AV19" s="68">
        <f t="shared" si="2"/>
        <v>0</v>
      </c>
      <c r="AW19" s="69">
        <f t="shared" si="2"/>
        <v>0</v>
      </c>
      <c r="AX19" s="68">
        <f t="shared" si="2"/>
        <v>0</v>
      </c>
      <c r="AY19" s="68">
        <f t="shared" si="2"/>
        <v>0</v>
      </c>
      <c r="AZ19" s="68">
        <f t="shared" si="2"/>
        <v>0</v>
      </c>
      <c r="BA19" s="68">
        <f t="shared" si="2"/>
        <v>0</v>
      </c>
      <c r="BB19" s="69">
        <f t="shared" si="2"/>
        <v>0</v>
      </c>
      <c r="BC19" s="76" t="s">
        <v>226</v>
      </c>
    </row>
    <row r="20" spans="1:82">
      <c r="A20" s="42"/>
      <c r="B20" s="45" t="s">
        <v>72</v>
      </c>
      <c r="C20" s="44"/>
      <c r="D20" s="71"/>
      <c r="E20" s="60"/>
      <c r="F20" s="60"/>
      <c r="G20" s="60"/>
      <c r="H20" s="60"/>
      <c r="I20" s="70"/>
      <c r="J20" s="60"/>
      <c r="K20" s="60"/>
      <c r="L20" s="60"/>
      <c r="M20" s="60"/>
      <c r="N20" s="70"/>
      <c r="O20" s="60"/>
      <c r="P20" s="60"/>
      <c r="Q20" s="60"/>
      <c r="R20" s="60"/>
      <c r="S20" s="70"/>
      <c r="T20" s="60"/>
      <c r="U20" s="60"/>
      <c r="V20" s="60"/>
      <c r="W20" s="60"/>
      <c r="X20" s="70"/>
      <c r="Y20" s="60"/>
      <c r="Z20" s="60"/>
      <c r="AA20" s="60"/>
      <c r="AB20" s="60"/>
      <c r="AC20" s="70"/>
      <c r="AD20" s="60"/>
      <c r="AE20" s="60"/>
      <c r="AF20" s="60"/>
      <c r="AG20" s="60"/>
      <c r="AH20" s="70"/>
      <c r="AI20" s="60"/>
      <c r="AJ20" s="60"/>
      <c r="AK20" s="60"/>
      <c r="AL20" s="60"/>
      <c r="AM20" s="70"/>
      <c r="AN20" s="60"/>
      <c r="AO20" s="60"/>
      <c r="AP20" s="60"/>
      <c r="AQ20" s="60"/>
      <c r="AR20" s="70"/>
      <c r="AS20" s="60"/>
      <c r="AT20" s="60"/>
      <c r="AU20" s="60"/>
      <c r="AV20" s="60"/>
      <c r="AW20" s="70"/>
      <c r="AX20" s="60"/>
      <c r="AY20" s="60"/>
      <c r="AZ20" s="60"/>
      <c r="BA20" s="60"/>
      <c r="BB20" s="70"/>
      <c r="BC20" s="76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</row>
    <row r="21" spans="1:82" ht="47.25">
      <c r="A21" s="46" t="s">
        <v>73</v>
      </c>
      <c r="B21" s="47" t="s">
        <v>74</v>
      </c>
      <c r="C21" s="48" t="s">
        <v>71</v>
      </c>
      <c r="D21" s="71" t="s">
        <v>226</v>
      </c>
      <c r="E21" s="60">
        <f t="shared" ref="E21:I21" si="3">E24+E23+E60+E61+E62+E63</f>
        <v>0.88</v>
      </c>
      <c r="F21" s="60">
        <f t="shared" si="3"/>
        <v>0</v>
      </c>
      <c r="G21" s="60">
        <f t="shared" si="3"/>
        <v>72.995000000000005</v>
      </c>
      <c r="H21" s="60">
        <f t="shared" si="3"/>
        <v>0</v>
      </c>
      <c r="I21" s="70">
        <f t="shared" si="3"/>
        <v>0</v>
      </c>
      <c r="J21" s="60">
        <f t="shared" ref="J21:BB21" si="4">J24+J23+J60+J61+J62+J63</f>
        <v>0</v>
      </c>
      <c r="K21" s="60">
        <f t="shared" si="4"/>
        <v>0</v>
      </c>
      <c r="L21" s="60">
        <f t="shared" si="4"/>
        <v>0</v>
      </c>
      <c r="M21" s="60">
        <f t="shared" si="4"/>
        <v>0</v>
      </c>
      <c r="N21" s="70">
        <f t="shared" si="4"/>
        <v>0</v>
      </c>
      <c r="O21" s="60">
        <f t="shared" si="4"/>
        <v>0</v>
      </c>
      <c r="P21" s="60">
        <f t="shared" si="4"/>
        <v>0</v>
      </c>
      <c r="Q21" s="60">
        <f t="shared" si="4"/>
        <v>0</v>
      </c>
      <c r="R21" s="60">
        <f t="shared" si="4"/>
        <v>0</v>
      </c>
      <c r="S21" s="70">
        <f t="shared" si="4"/>
        <v>0</v>
      </c>
      <c r="T21" s="60">
        <f t="shared" si="4"/>
        <v>0</v>
      </c>
      <c r="U21" s="60">
        <f t="shared" si="4"/>
        <v>0</v>
      </c>
      <c r="V21" s="60">
        <f t="shared" si="4"/>
        <v>0</v>
      </c>
      <c r="W21" s="60">
        <f t="shared" si="4"/>
        <v>0</v>
      </c>
      <c r="X21" s="70">
        <f t="shared" si="4"/>
        <v>0</v>
      </c>
      <c r="Y21" s="60">
        <f t="shared" si="4"/>
        <v>0.88</v>
      </c>
      <c r="Z21" s="60">
        <f t="shared" si="4"/>
        <v>0</v>
      </c>
      <c r="AA21" s="60">
        <f t="shared" si="4"/>
        <v>72.995000000000005</v>
      </c>
      <c r="AB21" s="60">
        <f t="shared" si="4"/>
        <v>0</v>
      </c>
      <c r="AC21" s="70">
        <f t="shared" si="4"/>
        <v>0</v>
      </c>
      <c r="AD21" s="60">
        <f t="shared" si="4"/>
        <v>0</v>
      </c>
      <c r="AE21" s="60">
        <f t="shared" si="4"/>
        <v>0</v>
      </c>
      <c r="AF21" s="60">
        <f t="shared" si="4"/>
        <v>0</v>
      </c>
      <c r="AG21" s="60">
        <f t="shared" si="4"/>
        <v>0</v>
      </c>
      <c r="AH21" s="70">
        <f t="shared" si="4"/>
        <v>0</v>
      </c>
      <c r="AI21" s="60">
        <f t="shared" si="4"/>
        <v>0</v>
      </c>
      <c r="AJ21" s="60">
        <f t="shared" si="4"/>
        <v>0</v>
      </c>
      <c r="AK21" s="60">
        <f t="shared" si="4"/>
        <v>0</v>
      </c>
      <c r="AL21" s="60">
        <f t="shared" si="4"/>
        <v>0</v>
      </c>
      <c r="AM21" s="70">
        <f t="shared" si="4"/>
        <v>0</v>
      </c>
      <c r="AN21" s="60">
        <f t="shared" si="4"/>
        <v>0</v>
      </c>
      <c r="AO21" s="60">
        <f t="shared" si="4"/>
        <v>0</v>
      </c>
      <c r="AP21" s="60">
        <f t="shared" si="4"/>
        <v>0</v>
      </c>
      <c r="AQ21" s="60">
        <f t="shared" si="4"/>
        <v>0</v>
      </c>
      <c r="AR21" s="70">
        <f t="shared" si="4"/>
        <v>0</v>
      </c>
      <c r="AS21" s="60">
        <f t="shared" si="4"/>
        <v>0</v>
      </c>
      <c r="AT21" s="60">
        <f t="shared" si="4"/>
        <v>0</v>
      </c>
      <c r="AU21" s="60">
        <f t="shared" si="4"/>
        <v>0</v>
      </c>
      <c r="AV21" s="60">
        <f t="shared" si="4"/>
        <v>0</v>
      </c>
      <c r="AW21" s="70">
        <f t="shared" si="4"/>
        <v>0</v>
      </c>
      <c r="AX21" s="60">
        <f t="shared" si="4"/>
        <v>0</v>
      </c>
      <c r="AY21" s="60">
        <f t="shared" si="4"/>
        <v>0</v>
      </c>
      <c r="AZ21" s="60">
        <f t="shared" si="4"/>
        <v>0</v>
      </c>
      <c r="BA21" s="60">
        <f t="shared" si="4"/>
        <v>0</v>
      </c>
      <c r="BB21" s="70">
        <f t="shared" si="4"/>
        <v>0</v>
      </c>
      <c r="BC21" s="75" t="s">
        <v>226</v>
      </c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</row>
    <row r="22" spans="1:82">
      <c r="A22" s="46"/>
      <c r="B22" s="47" t="s">
        <v>72</v>
      </c>
      <c r="C22" s="48"/>
      <c r="D22" s="71"/>
      <c r="E22" s="60"/>
      <c r="F22" s="60"/>
      <c r="G22" s="60"/>
      <c r="H22" s="60"/>
      <c r="I22" s="70"/>
      <c r="J22" s="60"/>
      <c r="K22" s="60"/>
      <c r="L22" s="60"/>
      <c r="M22" s="60"/>
      <c r="N22" s="70"/>
      <c r="O22" s="60"/>
      <c r="P22" s="60"/>
      <c r="Q22" s="60"/>
      <c r="R22" s="60"/>
      <c r="S22" s="70"/>
      <c r="T22" s="60"/>
      <c r="U22" s="60"/>
      <c r="V22" s="60"/>
      <c r="W22" s="60"/>
      <c r="X22" s="70"/>
      <c r="Y22" s="60"/>
      <c r="Z22" s="60"/>
      <c r="AA22" s="60"/>
      <c r="AB22" s="60"/>
      <c r="AC22" s="70"/>
      <c r="AD22" s="60"/>
      <c r="AE22" s="60"/>
      <c r="AF22" s="60"/>
      <c r="AG22" s="60"/>
      <c r="AH22" s="70"/>
      <c r="AI22" s="60"/>
      <c r="AJ22" s="60"/>
      <c r="AK22" s="60"/>
      <c r="AL22" s="60"/>
      <c r="AM22" s="70"/>
      <c r="AN22" s="60"/>
      <c r="AO22" s="60"/>
      <c r="AP22" s="60"/>
      <c r="AQ22" s="60"/>
      <c r="AR22" s="70"/>
      <c r="AS22" s="60"/>
      <c r="AT22" s="60"/>
      <c r="AU22" s="60"/>
      <c r="AV22" s="60"/>
      <c r="AW22" s="70"/>
      <c r="AX22" s="60"/>
      <c r="AY22" s="60"/>
      <c r="AZ22" s="60"/>
      <c r="BA22" s="60"/>
      <c r="BB22" s="70"/>
      <c r="BC22" s="75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</row>
    <row r="23" spans="1:82">
      <c r="A23" s="46" t="s">
        <v>75</v>
      </c>
      <c r="B23" s="47" t="s">
        <v>76</v>
      </c>
      <c r="C23" s="48" t="s">
        <v>71</v>
      </c>
      <c r="D23" s="71" t="s">
        <v>226</v>
      </c>
      <c r="E23" s="60">
        <v>0</v>
      </c>
      <c r="F23" s="60">
        <v>0</v>
      </c>
      <c r="G23" s="60">
        <v>0</v>
      </c>
      <c r="H23" s="60">
        <v>0</v>
      </c>
      <c r="I23" s="70">
        <v>0</v>
      </c>
      <c r="J23" s="60">
        <v>0</v>
      </c>
      <c r="K23" s="60">
        <v>0</v>
      </c>
      <c r="L23" s="60">
        <v>0</v>
      </c>
      <c r="M23" s="60">
        <v>0</v>
      </c>
      <c r="N23" s="70">
        <v>0</v>
      </c>
      <c r="O23" s="60">
        <v>0</v>
      </c>
      <c r="P23" s="60">
        <v>0</v>
      </c>
      <c r="Q23" s="60">
        <v>0</v>
      </c>
      <c r="R23" s="60">
        <v>0</v>
      </c>
      <c r="S23" s="70">
        <v>0</v>
      </c>
      <c r="T23" s="60">
        <v>0</v>
      </c>
      <c r="U23" s="60">
        <v>0</v>
      </c>
      <c r="V23" s="60">
        <v>0</v>
      </c>
      <c r="W23" s="60">
        <v>0</v>
      </c>
      <c r="X23" s="70">
        <v>0</v>
      </c>
      <c r="Y23" s="60">
        <v>0</v>
      </c>
      <c r="Z23" s="60">
        <v>0</v>
      </c>
      <c r="AA23" s="60">
        <v>0</v>
      </c>
      <c r="AB23" s="60">
        <v>0</v>
      </c>
      <c r="AC23" s="70">
        <v>0</v>
      </c>
      <c r="AD23" s="60">
        <v>0</v>
      </c>
      <c r="AE23" s="60">
        <v>0</v>
      </c>
      <c r="AF23" s="60">
        <v>0</v>
      </c>
      <c r="AG23" s="60">
        <v>0</v>
      </c>
      <c r="AH23" s="70">
        <v>0</v>
      </c>
      <c r="AI23" s="60">
        <v>0</v>
      </c>
      <c r="AJ23" s="60">
        <v>0</v>
      </c>
      <c r="AK23" s="60">
        <v>0</v>
      </c>
      <c r="AL23" s="60">
        <v>0</v>
      </c>
      <c r="AM23" s="70">
        <v>0</v>
      </c>
      <c r="AN23" s="60">
        <v>0</v>
      </c>
      <c r="AO23" s="60">
        <v>0</v>
      </c>
      <c r="AP23" s="60">
        <v>0</v>
      </c>
      <c r="AQ23" s="60">
        <v>0</v>
      </c>
      <c r="AR23" s="70">
        <v>0</v>
      </c>
      <c r="AS23" s="60">
        <v>0</v>
      </c>
      <c r="AT23" s="60">
        <v>0</v>
      </c>
      <c r="AU23" s="60">
        <v>0</v>
      </c>
      <c r="AV23" s="60">
        <v>0</v>
      </c>
      <c r="AW23" s="70">
        <v>0</v>
      </c>
      <c r="AX23" s="60">
        <v>0</v>
      </c>
      <c r="AY23" s="60">
        <v>0</v>
      </c>
      <c r="AZ23" s="60">
        <v>0</v>
      </c>
      <c r="BA23" s="60">
        <v>0</v>
      </c>
      <c r="BB23" s="70">
        <v>0</v>
      </c>
      <c r="BC23" s="75" t="s">
        <v>226</v>
      </c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</row>
    <row r="24" spans="1:82" ht="31.5">
      <c r="A24" s="46" t="s">
        <v>77</v>
      </c>
      <c r="B24" s="47" t="s">
        <v>78</v>
      </c>
      <c r="C24" s="48" t="s">
        <v>71</v>
      </c>
      <c r="D24" s="71" t="s">
        <v>226</v>
      </c>
      <c r="E24" s="60">
        <f t="shared" ref="E24:I24" si="5">E26+E32</f>
        <v>0.88</v>
      </c>
      <c r="F24" s="60">
        <f t="shared" si="5"/>
        <v>0</v>
      </c>
      <c r="G24" s="60">
        <f t="shared" si="5"/>
        <v>72.995000000000005</v>
      </c>
      <c r="H24" s="60">
        <f t="shared" si="5"/>
        <v>0</v>
      </c>
      <c r="I24" s="70">
        <f t="shared" si="5"/>
        <v>0</v>
      </c>
      <c r="J24" s="60">
        <f t="shared" ref="J24:BB24" si="6">J26+J32</f>
        <v>0</v>
      </c>
      <c r="K24" s="60">
        <f t="shared" si="6"/>
        <v>0</v>
      </c>
      <c r="L24" s="60">
        <f t="shared" si="6"/>
        <v>0</v>
      </c>
      <c r="M24" s="60">
        <f t="shared" si="6"/>
        <v>0</v>
      </c>
      <c r="N24" s="70">
        <f t="shared" si="6"/>
        <v>0</v>
      </c>
      <c r="O24" s="60">
        <f t="shared" si="6"/>
        <v>0</v>
      </c>
      <c r="P24" s="60">
        <f t="shared" si="6"/>
        <v>0</v>
      </c>
      <c r="Q24" s="60">
        <f t="shared" si="6"/>
        <v>0</v>
      </c>
      <c r="R24" s="60">
        <f t="shared" si="6"/>
        <v>0</v>
      </c>
      <c r="S24" s="70">
        <f t="shared" si="6"/>
        <v>0</v>
      </c>
      <c r="T24" s="60">
        <f t="shared" si="6"/>
        <v>0</v>
      </c>
      <c r="U24" s="60">
        <f t="shared" si="6"/>
        <v>0</v>
      </c>
      <c r="V24" s="60">
        <f t="shared" si="6"/>
        <v>0</v>
      </c>
      <c r="W24" s="60">
        <f t="shared" si="6"/>
        <v>0</v>
      </c>
      <c r="X24" s="70">
        <f t="shared" si="6"/>
        <v>0</v>
      </c>
      <c r="Y24" s="60">
        <f t="shared" si="6"/>
        <v>0.88</v>
      </c>
      <c r="Z24" s="60">
        <f t="shared" si="6"/>
        <v>0</v>
      </c>
      <c r="AA24" s="60">
        <f t="shared" si="6"/>
        <v>72.995000000000005</v>
      </c>
      <c r="AB24" s="60">
        <f t="shared" si="6"/>
        <v>0</v>
      </c>
      <c r="AC24" s="70">
        <f t="shared" si="6"/>
        <v>0</v>
      </c>
      <c r="AD24" s="60">
        <f t="shared" si="6"/>
        <v>0</v>
      </c>
      <c r="AE24" s="60">
        <f t="shared" si="6"/>
        <v>0</v>
      </c>
      <c r="AF24" s="60">
        <f t="shared" si="6"/>
        <v>0</v>
      </c>
      <c r="AG24" s="60">
        <f t="shared" si="6"/>
        <v>0</v>
      </c>
      <c r="AH24" s="70">
        <f t="shared" si="6"/>
        <v>0</v>
      </c>
      <c r="AI24" s="60">
        <f t="shared" si="6"/>
        <v>0</v>
      </c>
      <c r="AJ24" s="60">
        <f t="shared" si="6"/>
        <v>0</v>
      </c>
      <c r="AK24" s="60">
        <f t="shared" si="6"/>
        <v>0</v>
      </c>
      <c r="AL24" s="60">
        <f t="shared" si="6"/>
        <v>0</v>
      </c>
      <c r="AM24" s="70">
        <f t="shared" si="6"/>
        <v>0</v>
      </c>
      <c r="AN24" s="60">
        <f t="shared" si="6"/>
        <v>0</v>
      </c>
      <c r="AO24" s="60">
        <f t="shared" si="6"/>
        <v>0</v>
      </c>
      <c r="AP24" s="60">
        <f t="shared" si="6"/>
        <v>0</v>
      </c>
      <c r="AQ24" s="60">
        <f t="shared" si="6"/>
        <v>0</v>
      </c>
      <c r="AR24" s="70">
        <f t="shared" si="6"/>
        <v>0</v>
      </c>
      <c r="AS24" s="60">
        <f t="shared" si="6"/>
        <v>0</v>
      </c>
      <c r="AT24" s="60">
        <f t="shared" si="6"/>
        <v>0</v>
      </c>
      <c r="AU24" s="60">
        <f t="shared" si="6"/>
        <v>0</v>
      </c>
      <c r="AV24" s="60">
        <f t="shared" si="6"/>
        <v>0</v>
      </c>
      <c r="AW24" s="70">
        <f t="shared" si="6"/>
        <v>0</v>
      </c>
      <c r="AX24" s="60">
        <f t="shared" si="6"/>
        <v>0</v>
      </c>
      <c r="AY24" s="60">
        <f t="shared" si="6"/>
        <v>0</v>
      </c>
      <c r="AZ24" s="60">
        <f t="shared" si="6"/>
        <v>0</v>
      </c>
      <c r="BA24" s="60">
        <f t="shared" si="6"/>
        <v>0</v>
      </c>
      <c r="BB24" s="70">
        <f t="shared" si="6"/>
        <v>0</v>
      </c>
      <c r="BC24" s="75" t="s">
        <v>226</v>
      </c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</row>
    <row r="25" spans="1:82">
      <c r="A25" s="46"/>
      <c r="B25" s="47" t="s">
        <v>72</v>
      </c>
      <c r="C25" s="48"/>
      <c r="D25" s="71"/>
      <c r="E25" s="60"/>
      <c r="F25" s="60"/>
      <c r="G25" s="60"/>
      <c r="H25" s="60"/>
      <c r="I25" s="70"/>
      <c r="J25" s="60"/>
      <c r="K25" s="60"/>
      <c r="L25" s="60"/>
      <c r="M25" s="60"/>
      <c r="N25" s="70"/>
      <c r="O25" s="60"/>
      <c r="P25" s="60"/>
      <c r="Q25" s="60"/>
      <c r="R25" s="60"/>
      <c r="S25" s="70"/>
      <c r="T25" s="60"/>
      <c r="U25" s="60"/>
      <c r="V25" s="60"/>
      <c r="W25" s="60"/>
      <c r="X25" s="70"/>
      <c r="Y25" s="60"/>
      <c r="Z25" s="60"/>
      <c r="AA25" s="60"/>
      <c r="AB25" s="60"/>
      <c r="AC25" s="70"/>
      <c r="AD25" s="60"/>
      <c r="AE25" s="60"/>
      <c r="AF25" s="60"/>
      <c r="AG25" s="60"/>
      <c r="AH25" s="70"/>
      <c r="AI25" s="60"/>
      <c r="AJ25" s="60"/>
      <c r="AK25" s="60"/>
      <c r="AL25" s="60"/>
      <c r="AM25" s="70"/>
      <c r="AN25" s="60"/>
      <c r="AO25" s="60"/>
      <c r="AP25" s="60"/>
      <c r="AQ25" s="60"/>
      <c r="AR25" s="70"/>
      <c r="AS25" s="60"/>
      <c r="AT25" s="60"/>
      <c r="AU25" s="60"/>
      <c r="AV25" s="60"/>
      <c r="AW25" s="70"/>
      <c r="AX25" s="60"/>
      <c r="AY25" s="60"/>
      <c r="AZ25" s="60"/>
      <c r="BA25" s="60"/>
      <c r="BB25" s="70"/>
      <c r="BC25" s="75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</row>
    <row r="26" spans="1:82" ht="63">
      <c r="A26" s="49" t="s">
        <v>79</v>
      </c>
      <c r="B26" s="47" t="s">
        <v>80</v>
      </c>
      <c r="C26" s="48" t="s">
        <v>71</v>
      </c>
      <c r="D26" s="58" t="s">
        <v>226</v>
      </c>
      <c r="E26" s="60">
        <f t="shared" ref="E26:I26" si="7">E28</f>
        <v>0.88</v>
      </c>
      <c r="F26" s="60">
        <f t="shared" si="7"/>
        <v>0</v>
      </c>
      <c r="G26" s="60">
        <f t="shared" si="7"/>
        <v>0</v>
      </c>
      <c r="H26" s="60">
        <f t="shared" si="7"/>
        <v>0</v>
      </c>
      <c r="I26" s="70">
        <f t="shared" si="7"/>
        <v>0</v>
      </c>
      <c r="J26" s="60">
        <f t="shared" ref="J26:BB26" si="8">J28</f>
        <v>0</v>
      </c>
      <c r="K26" s="60">
        <f t="shared" si="8"/>
        <v>0</v>
      </c>
      <c r="L26" s="60">
        <f t="shared" si="8"/>
        <v>0</v>
      </c>
      <c r="M26" s="60">
        <f t="shared" si="8"/>
        <v>0</v>
      </c>
      <c r="N26" s="70">
        <f t="shared" si="8"/>
        <v>0</v>
      </c>
      <c r="O26" s="60">
        <f t="shared" si="8"/>
        <v>0</v>
      </c>
      <c r="P26" s="60">
        <f t="shared" si="8"/>
        <v>0</v>
      </c>
      <c r="Q26" s="60">
        <f t="shared" si="8"/>
        <v>0</v>
      </c>
      <c r="R26" s="60">
        <f t="shared" si="8"/>
        <v>0</v>
      </c>
      <c r="S26" s="70">
        <f t="shared" si="8"/>
        <v>0</v>
      </c>
      <c r="T26" s="60">
        <f t="shared" si="8"/>
        <v>0</v>
      </c>
      <c r="U26" s="60">
        <f t="shared" si="8"/>
        <v>0</v>
      </c>
      <c r="V26" s="60">
        <f t="shared" si="8"/>
        <v>0</v>
      </c>
      <c r="W26" s="60">
        <f t="shared" si="8"/>
        <v>0</v>
      </c>
      <c r="X26" s="70">
        <f t="shared" si="8"/>
        <v>0</v>
      </c>
      <c r="Y26" s="60">
        <f t="shared" si="8"/>
        <v>0.88</v>
      </c>
      <c r="Z26" s="60">
        <f t="shared" si="8"/>
        <v>0</v>
      </c>
      <c r="AA26" s="60">
        <f t="shared" si="8"/>
        <v>0</v>
      </c>
      <c r="AB26" s="60">
        <f t="shared" si="8"/>
        <v>0</v>
      </c>
      <c r="AC26" s="70">
        <f t="shared" si="8"/>
        <v>0</v>
      </c>
      <c r="AD26" s="60">
        <f t="shared" si="8"/>
        <v>0</v>
      </c>
      <c r="AE26" s="60">
        <f t="shared" si="8"/>
        <v>0</v>
      </c>
      <c r="AF26" s="60">
        <f t="shared" si="8"/>
        <v>0</v>
      </c>
      <c r="AG26" s="60">
        <f t="shared" si="8"/>
        <v>0</v>
      </c>
      <c r="AH26" s="70">
        <f t="shared" si="8"/>
        <v>0</v>
      </c>
      <c r="AI26" s="60">
        <f t="shared" si="8"/>
        <v>0</v>
      </c>
      <c r="AJ26" s="60">
        <f t="shared" si="8"/>
        <v>0</v>
      </c>
      <c r="AK26" s="60">
        <f t="shared" si="8"/>
        <v>0</v>
      </c>
      <c r="AL26" s="60">
        <f t="shared" si="8"/>
        <v>0</v>
      </c>
      <c r="AM26" s="70">
        <f t="shared" si="8"/>
        <v>0</v>
      </c>
      <c r="AN26" s="60">
        <f t="shared" si="8"/>
        <v>0</v>
      </c>
      <c r="AO26" s="60">
        <f t="shared" si="8"/>
        <v>0</v>
      </c>
      <c r="AP26" s="60">
        <f t="shared" si="8"/>
        <v>0</v>
      </c>
      <c r="AQ26" s="60">
        <f t="shared" si="8"/>
        <v>0</v>
      </c>
      <c r="AR26" s="70">
        <f t="shared" si="8"/>
        <v>0</v>
      </c>
      <c r="AS26" s="60">
        <f t="shared" si="8"/>
        <v>0</v>
      </c>
      <c r="AT26" s="60">
        <f t="shared" si="8"/>
        <v>0</v>
      </c>
      <c r="AU26" s="60">
        <f t="shared" si="8"/>
        <v>0</v>
      </c>
      <c r="AV26" s="60">
        <f t="shared" si="8"/>
        <v>0</v>
      </c>
      <c r="AW26" s="70">
        <f t="shared" si="8"/>
        <v>0</v>
      </c>
      <c r="AX26" s="60">
        <f t="shared" si="8"/>
        <v>0</v>
      </c>
      <c r="AY26" s="60">
        <f t="shared" si="8"/>
        <v>0</v>
      </c>
      <c r="AZ26" s="60">
        <f t="shared" si="8"/>
        <v>0</v>
      </c>
      <c r="BA26" s="60">
        <f t="shared" si="8"/>
        <v>0</v>
      </c>
      <c r="BB26" s="70">
        <f t="shared" si="8"/>
        <v>0</v>
      </c>
      <c r="BC26" s="75" t="s">
        <v>226</v>
      </c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</row>
    <row r="27" spans="1:82">
      <c r="A27" s="49"/>
      <c r="B27" s="47" t="s">
        <v>72</v>
      </c>
      <c r="C27" s="48"/>
      <c r="D27" s="58"/>
      <c r="E27" s="60"/>
      <c r="F27" s="60"/>
      <c r="G27" s="60"/>
      <c r="H27" s="60"/>
      <c r="I27" s="70"/>
      <c r="J27" s="60"/>
      <c r="K27" s="60"/>
      <c r="L27" s="60"/>
      <c r="M27" s="60"/>
      <c r="N27" s="70"/>
      <c r="O27" s="60"/>
      <c r="P27" s="60"/>
      <c r="Q27" s="60"/>
      <c r="R27" s="60"/>
      <c r="S27" s="70"/>
      <c r="T27" s="60"/>
      <c r="U27" s="60"/>
      <c r="V27" s="60"/>
      <c r="W27" s="60"/>
      <c r="X27" s="70"/>
      <c r="Y27" s="60"/>
      <c r="Z27" s="60"/>
      <c r="AA27" s="60"/>
      <c r="AB27" s="60"/>
      <c r="AC27" s="70"/>
      <c r="AD27" s="60"/>
      <c r="AE27" s="60"/>
      <c r="AF27" s="60"/>
      <c r="AG27" s="60"/>
      <c r="AH27" s="70"/>
      <c r="AI27" s="60"/>
      <c r="AJ27" s="60"/>
      <c r="AK27" s="60"/>
      <c r="AL27" s="60"/>
      <c r="AM27" s="70"/>
      <c r="AN27" s="60"/>
      <c r="AO27" s="60"/>
      <c r="AP27" s="60"/>
      <c r="AQ27" s="60"/>
      <c r="AR27" s="70"/>
      <c r="AS27" s="60"/>
      <c r="AT27" s="60"/>
      <c r="AU27" s="60"/>
      <c r="AV27" s="60"/>
      <c r="AW27" s="70"/>
      <c r="AX27" s="60"/>
      <c r="AY27" s="60"/>
      <c r="AZ27" s="60"/>
      <c r="BA27" s="60"/>
      <c r="BB27" s="70"/>
      <c r="BC27" s="75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</row>
    <row r="28" spans="1:82" ht="47.25">
      <c r="A28" s="49" t="s">
        <v>81</v>
      </c>
      <c r="B28" s="47" t="s">
        <v>82</v>
      </c>
      <c r="C28" s="48" t="s">
        <v>71</v>
      </c>
      <c r="D28" s="58" t="s">
        <v>226</v>
      </c>
      <c r="E28" s="60">
        <f t="shared" ref="E28:H28" si="9">E30+E31</f>
        <v>0.88</v>
      </c>
      <c r="F28" s="60">
        <f t="shared" si="9"/>
        <v>0</v>
      </c>
      <c r="G28" s="60">
        <f t="shared" si="9"/>
        <v>0</v>
      </c>
      <c r="H28" s="60">
        <f t="shared" si="9"/>
        <v>0</v>
      </c>
      <c r="I28" s="70">
        <f>I31+I30</f>
        <v>0</v>
      </c>
      <c r="J28" s="60">
        <f t="shared" ref="J28:M28" si="10">J30+J31</f>
        <v>0</v>
      </c>
      <c r="K28" s="60">
        <f t="shared" si="10"/>
        <v>0</v>
      </c>
      <c r="L28" s="60">
        <f t="shared" si="10"/>
        <v>0</v>
      </c>
      <c r="M28" s="60">
        <f t="shared" si="10"/>
        <v>0</v>
      </c>
      <c r="N28" s="70">
        <f>N31+N30</f>
        <v>0</v>
      </c>
      <c r="O28" s="60">
        <f t="shared" ref="O28:R28" si="11">O30+O31</f>
        <v>0</v>
      </c>
      <c r="P28" s="60">
        <f t="shared" si="11"/>
        <v>0</v>
      </c>
      <c r="Q28" s="60">
        <f t="shared" si="11"/>
        <v>0</v>
      </c>
      <c r="R28" s="60">
        <f t="shared" si="11"/>
        <v>0</v>
      </c>
      <c r="S28" s="70">
        <f>S31+S30</f>
        <v>0</v>
      </c>
      <c r="T28" s="60">
        <f t="shared" ref="T28:W28" si="12">T30+T31</f>
        <v>0</v>
      </c>
      <c r="U28" s="60">
        <f t="shared" si="12"/>
        <v>0</v>
      </c>
      <c r="V28" s="60">
        <f t="shared" si="12"/>
        <v>0</v>
      </c>
      <c r="W28" s="60">
        <f t="shared" si="12"/>
        <v>0</v>
      </c>
      <c r="X28" s="70">
        <f>X31+X30</f>
        <v>0</v>
      </c>
      <c r="Y28" s="60">
        <f t="shared" ref="Y28:AB28" si="13">Y30+Y31</f>
        <v>0.88</v>
      </c>
      <c r="Z28" s="60">
        <f t="shared" si="13"/>
        <v>0</v>
      </c>
      <c r="AA28" s="60">
        <f t="shared" si="13"/>
        <v>0</v>
      </c>
      <c r="AB28" s="60">
        <f t="shared" si="13"/>
        <v>0</v>
      </c>
      <c r="AC28" s="70">
        <f>AC31+AC30</f>
        <v>0</v>
      </c>
      <c r="AD28" s="60">
        <f t="shared" ref="AD28:AG28" si="14">AD30+AD31</f>
        <v>0</v>
      </c>
      <c r="AE28" s="60">
        <f t="shared" si="14"/>
        <v>0</v>
      </c>
      <c r="AF28" s="60">
        <f t="shared" si="14"/>
        <v>0</v>
      </c>
      <c r="AG28" s="60">
        <f t="shared" si="14"/>
        <v>0</v>
      </c>
      <c r="AH28" s="70">
        <f>AH31+AH30</f>
        <v>0</v>
      </c>
      <c r="AI28" s="60">
        <f t="shared" ref="AI28:AL28" si="15">AI30+AI31</f>
        <v>0</v>
      </c>
      <c r="AJ28" s="60">
        <f t="shared" si="15"/>
        <v>0</v>
      </c>
      <c r="AK28" s="60">
        <f t="shared" si="15"/>
        <v>0</v>
      </c>
      <c r="AL28" s="60">
        <f t="shared" si="15"/>
        <v>0</v>
      </c>
      <c r="AM28" s="70">
        <f>AM31+AM30</f>
        <v>0</v>
      </c>
      <c r="AN28" s="60">
        <f t="shared" ref="AN28:AQ28" si="16">AN30+AN31</f>
        <v>0</v>
      </c>
      <c r="AO28" s="60">
        <f t="shared" si="16"/>
        <v>0</v>
      </c>
      <c r="AP28" s="60">
        <f t="shared" si="16"/>
        <v>0</v>
      </c>
      <c r="AQ28" s="60">
        <f t="shared" si="16"/>
        <v>0</v>
      </c>
      <c r="AR28" s="70">
        <f>AR31+AR30</f>
        <v>0</v>
      </c>
      <c r="AS28" s="60">
        <f t="shared" ref="AS28:AV28" si="17">AS30+AS31</f>
        <v>0</v>
      </c>
      <c r="AT28" s="60">
        <f t="shared" si="17"/>
        <v>0</v>
      </c>
      <c r="AU28" s="60">
        <f t="shared" si="17"/>
        <v>0</v>
      </c>
      <c r="AV28" s="60">
        <f t="shared" si="17"/>
        <v>0</v>
      </c>
      <c r="AW28" s="70">
        <f>AW31+AW30</f>
        <v>0</v>
      </c>
      <c r="AX28" s="60">
        <f t="shared" ref="AX28:BA28" si="18">AX30+AX31</f>
        <v>0</v>
      </c>
      <c r="AY28" s="60">
        <f t="shared" si="18"/>
        <v>0</v>
      </c>
      <c r="AZ28" s="60">
        <f t="shared" si="18"/>
        <v>0</v>
      </c>
      <c r="BA28" s="60">
        <f t="shared" si="18"/>
        <v>0</v>
      </c>
      <c r="BB28" s="70">
        <f>BB31+BB30</f>
        <v>0</v>
      </c>
      <c r="BC28" s="75" t="s">
        <v>226</v>
      </c>
    </row>
    <row r="29" spans="1:82">
      <c r="A29" s="49"/>
      <c r="B29" s="47" t="s">
        <v>72</v>
      </c>
      <c r="C29" s="48"/>
      <c r="D29" s="58"/>
      <c r="E29" s="60"/>
      <c r="F29" s="60"/>
      <c r="G29" s="60"/>
      <c r="H29" s="60"/>
      <c r="I29" s="70"/>
      <c r="J29" s="60"/>
      <c r="K29" s="60"/>
      <c r="L29" s="60"/>
      <c r="M29" s="60"/>
      <c r="N29" s="70"/>
      <c r="O29" s="60"/>
      <c r="P29" s="60"/>
      <c r="Q29" s="60"/>
      <c r="R29" s="60"/>
      <c r="S29" s="70"/>
      <c r="T29" s="60"/>
      <c r="U29" s="60"/>
      <c r="V29" s="60"/>
      <c r="W29" s="60"/>
      <c r="X29" s="70"/>
      <c r="Y29" s="60"/>
      <c r="Z29" s="60"/>
      <c r="AA29" s="60"/>
      <c r="AB29" s="60"/>
      <c r="AC29" s="70"/>
      <c r="AD29" s="60"/>
      <c r="AE29" s="60"/>
      <c r="AF29" s="60"/>
      <c r="AG29" s="60"/>
      <c r="AH29" s="70"/>
      <c r="AI29" s="60"/>
      <c r="AJ29" s="60"/>
      <c r="AK29" s="60"/>
      <c r="AL29" s="60"/>
      <c r="AM29" s="70"/>
      <c r="AN29" s="60"/>
      <c r="AO29" s="60"/>
      <c r="AP29" s="60"/>
      <c r="AQ29" s="60"/>
      <c r="AR29" s="70"/>
      <c r="AS29" s="60"/>
      <c r="AT29" s="60"/>
      <c r="AU29" s="60"/>
      <c r="AV29" s="60"/>
      <c r="AW29" s="70"/>
      <c r="AX29" s="60"/>
      <c r="AY29" s="60"/>
      <c r="AZ29" s="60"/>
      <c r="BA29" s="60"/>
      <c r="BB29" s="70"/>
      <c r="BC29" s="75"/>
    </row>
    <row r="30" spans="1:82" ht="31.5">
      <c r="A30" s="50" t="s">
        <v>83</v>
      </c>
      <c r="B30" s="51" t="s">
        <v>84</v>
      </c>
      <c r="C30" s="48" t="s">
        <v>85</v>
      </c>
      <c r="D30" s="72" t="s">
        <v>232</v>
      </c>
      <c r="E30" s="78">
        <v>0.63</v>
      </c>
      <c r="F30" s="60">
        <v>0</v>
      </c>
      <c r="G30" s="60">
        <v>0</v>
      </c>
      <c r="H30" s="60">
        <v>0</v>
      </c>
      <c r="I30" s="70">
        <v>0</v>
      </c>
      <c r="J30" s="60">
        <v>0</v>
      </c>
      <c r="K30" s="60">
        <v>0</v>
      </c>
      <c r="L30" s="60">
        <v>0</v>
      </c>
      <c r="M30" s="60">
        <v>0</v>
      </c>
      <c r="N30" s="70">
        <v>0</v>
      </c>
      <c r="O30" s="60">
        <v>0</v>
      </c>
      <c r="P30" s="60">
        <v>0</v>
      </c>
      <c r="Q30" s="60">
        <v>0</v>
      </c>
      <c r="R30" s="60">
        <v>0</v>
      </c>
      <c r="S30" s="70">
        <v>0</v>
      </c>
      <c r="T30" s="60">
        <v>0</v>
      </c>
      <c r="U30" s="60">
        <v>0</v>
      </c>
      <c r="V30" s="60">
        <v>0</v>
      </c>
      <c r="W30" s="60">
        <v>0</v>
      </c>
      <c r="X30" s="70">
        <v>0</v>
      </c>
      <c r="Y30" s="78">
        <v>0.63</v>
      </c>
      <c r="Z30" s="60">
        <v>0</v>
      </c>
      <c r="AA30" s="60">
        <v>0</v>
      </c>
      <c r="AB30" s="60">
        <v>0</v>
      </c>
      <c r="AC30" s="70">
        <v>0</v>
      </c>
      <c r="AD30" s="60">
        <v>0</v>
      </c>
      <c r="AE30" s="60">
        <v>0</v>
      </c>
      <c r="AF30" s="60">
        <v>0</v>
      </c>
      <c r="AG30" s="60">
        <v>0</v>
      </c>
      <c r="AH30" s="70">
        <v>0</v>
      </c>
      <c r="AI30" s="60">
        <v>0</v>
      </c>
      <c r="AJ30" s="60">
        <v>0</v>
      </c>
      <c r="AK30" s="60">
        <v>0</v>
      </c>
      <c r="AL30" s="60">
        <v>0</v>
      </c>
      <c r="AM30" s="70">
        <v>0</v>
      </c>
      <c r="AN30" s="60">
        <v>0</v>
      </c>
      <c r="AO30" s="60">
        <v>0</v>
      </c>
      <c r="AP30" s="60">
        <v>0</v>
      </c>
      <c r="AQ30" s="60">
        <v>0</v>
      </c>
      <c r="AR30" s="70">
        <v>0</v>
      </c>
      <c r="AS30" s="60">
        <v>0</v>
      </c>
      <c r="AT30" s="60">
        <v>0</v>
      </c>
      <c r="AU30" s="60">
        <v>0</v>
      </c>
      <c r="AV30" s="60">
        <v>0</v>
      </c>
      <c r="AW30" s="70">
        <v>0</v>
      </c>
      <c r="AX30" s="60">
        <v>0</v>
      </c>
      <c r="AY30" s="60">
        <v>0</v>
      </c>
      <c r="AZ30" s="60">
        <v>0</v>
      </c>
      <c r="BA30" s="60">
        <v>0</v>
      </c>
      <c r="BB30" s="70">
        <v>0</v>
      </c>
      <c r="BC30" s="75" t="s">
        <v>226</v>
      </c>
    </row>
    <row r="31" spans="1:82" ht="47.25">
      <c r="A31" s="50" t="s">
        <v>86</v>
      </c>
      <c r="B31" s="51" t="s">
        <v>87</v>
      </c>
      <c r="C31" s="48" t="s">
        <v>88</v>
      </c>
      <c r="D31" s="72" t="s">
        <v>233</v>
      </c>
      <c r="E31" s="78">
        <v>0.25</v>
      </c>
      <c r="F31" s="60">
        <v>0</v>
      </c>
      <c r="G31" s="60">
        <v>0</v>
      </c>
      <c r="H31" s="60">
        <v>0</v>
      </c>
      <c r="I31" s="70">
        <v>0</v>
      </c>
      <c r="J31" s="60">
        <v>0</v>
      </c>
      <c r="K31" s="60">
        <v>0</v>
      </c>
      <c r="L31" s="60">
        <v>0</v>
      </c>
      <c r="M31" s="60">
        <v>0</v>
      </c>
      <c r="N31" s="70">
        <v>0</v>
      </c>
      <c r="O31" s="60">
        <v>0</v>
      </c>
      <c r="P31" s="60">
        <v>0</v>
      </c>
      <c r="Q31" s="60">
        <v>0</v>
      </c>
      <c r="R31" s="60">
        <v>0</v>
      </c>
      <c r="S31" s="70">
        <v>0</v>
      </c>
      <c r="T31" s="60">
        <v>0</v>
      </c>
      <c r="U31" s="60">
        <v>0</v>
      </c>
      <c r="V31" s="60">
        <v>0</v>
      </c>
      <c r="W31" s="60">
        <v>0</v>
      </c>
      <c r="X31" s="70">
        <v>0</v>
      </c>
      <c r="Y31" s="78">
        <v>0.25</v>
      </c>
      <c r="Z31" s="60">
        <v>0</v>
      </c>
      <c r="AA31" s="60">
        <v>0</v>
      </c>
      <c r="AB31" s="60">
        <v>0</v>
      </c>
      <c r="AC31" s="70">
        <v>0</v>
      </c>
      <c r="AD31" s="60">
        <v>0</v>
      </c>
      <c r="AE31" s="60">
        <v>0</v>
      </c>
      <c r="AF31" s="60">
        <v>0</v>
      </c>
      <c r="AG31" s="60">
        <v>0</v>
      </c>
      <c r="AH31" s="70">
        <v>0</v>
      </c>
      <c r="AI31" s="60">
        <v>0</v>
      </c>
      <c r="AJ31" s="60">
        <v>0</v>
      </c>
      <c r="AK31" s="60">
        <v>0</v>
      </c>
      <c r="AL31" s="60">
        <v>0</v>
      </c>
      <c r="AM31" s="70">
        <v>0</v>
      </c>
      <c r="AN31" s="60">
        <v>0</v>
      </c>
      <c r="AO31" s="60">
        <v>0</v>
      </c>
      <c r="AP31" s="60">
        <v>0</v>
      </c>
      <c r="AQ31" s="60">
        <v>0</v>
      </c>
      <c r="AR31" s="70">
        <v>0</v>
      </c>
      <c r="AS31" s="60">
        <v>0</v>
      </c>
      <c r="AT31" s="60">
        <v>0</v>
      </c>
      <c r="AU31" s="60">
        <v>0</v>
      </c>
      <c r="AV31" s="60">
        <v>0</v>
      </c>
      <c r="AW31" s="70">
        <v>0</v>
      </c>
      <c r="AX31" s="60">
        <v>0</v>
      </c>
      <c r="AY31" s="60">
        <v>0</v>
      </c>
      <c r="AZ31" s="60">
        <v>0</v>
      </c>
      <c r="BA31" s="60">
        <v>0</v>
      </c>
      <c r="BB31" s="70">
        <v>0</v>
      </c>
      <c r="BC31" s="75" t="s">
        <v>226</v>
      </c>
    </row>
    <row r="32" spans="1:82" ht="47.25">
      <c r="A32" s="49" t="s">
        <v>89</v>
      </c>
      <c r="B32" s="47" t="s">
        <v>90</v>
      </c>
      <c r="C32" s="48" t="s">
        <v>71</v>
      </c>
      <c r="D32" s="58" t="s">
        <v>226</v>
      </c>
      <c r="E32" s="60">
        <f t="shared" ref="E32:I32" si="19">E34</f>
        <v>0</v>
      </c>
      <c r="F32" s="60">
        <f t="shared" si="19"/>
        <v>0</v>
      </c>
      <c r="G32" s="60">
        <f t="shared" si="19"/>
        <v>72.995000000000005</v>
      </c>
      <c r="H32" s="60">
        <f t="shared" si="19"/>
        <v>0</v>
      </c>
      <c r="I32" s="70">
        <f t="shared" si="19"/>
        <v>0</v>
      </c>
      <c r="J32" s="60">
        <f t="shared" ref="J32:BB32" si="20">J34</f>
        <v>0</v>
      </c>
      <c r="K32" s="60">
        <f t="shared" si="20"/>
        <v>0</v>
      </c>
      <c r="L32" s="60">
        <f t="shared" si="20"/>
        <v>0</v>
      </c>
      <c r="M32" s="60">
        <f t="shared" si="20"/>
        <v>0</v>
      </c>
      <c r="N32" s="70">
        <f t="shared" si="20"/>
        <v>0</v>
      </c>
      <c r="O32" s="60">
        <f t="shared" si="20"/>
        <v>0</v>
      </c>
      <c r="P32" s="60">
        <f t="shared" si="20"/>
        <v>0</v>
      </c>
      <c r="Q32" s="60">
        <f t="shared" si="20"/>
        <v>0</v>
      </c>
      <c r="R32" s="60">
        <f t="shared" si="20"/>
        <v>0</v>
      </c>
      <c r="S32" s="70">
        <f t="shared" si="20"/>
        <v>0</v>
      </c>
      <c r="T32" s="60">
        <f t="shared" si="20"/>
        <v>0</v>
      </c>
      <c r="U32" s="60">
        <f t="shared" si="20"/>
        <v>0</v>
      </c>
      <c r="V32" s="60">
        <f t="shared" si="20"/>
        <v>0</v>
      </c>
      <c r="W32" s="60">
        <f t="shared" si="20"/>
        <v>0</v>
      </c>
      <c r="X32" s="70">
        <f t="shared" si="20"/>
        <v>0</v>
      </c>
      <c r="Y32" s="60">
        <f t="shared" si="20"/>
        <v>0</v>
      </c>
      <c r="Z32" s="60">
        <f t="shared" si="20"/>
        <v>0</v>
      </c>
      <c r="AA32" s="60">
        <f t="shared" si="20"/>
        <v>72.995000000000005</v>
      </c>
      <c r="AB32" s="60">
        <f t="shared" si="20"/>
        <v>0</v>
      </c>
      <c r="AC32" s="70">
        <f t="shared" si="20"/>
        <v>0</v>
      </c>
      <c r="AD32" s="60">
        <f t="shared" si="20"/>
        <v>0</v>
      </c>
      <c r="AE32" s="60">
        <f t="shared" si="20"/>
        <v>0</v>
      </c>
      <c r="AF32" s="60">
        <f t="shared" si="20"/>
        <v>0</v>
      </c>
      <c r="AG32" s="60">
        <f t="shared" si="20"/>
        <v>0</v>
      </c>
      <c r="AH32" s="70">
        <f t="shared" si="20"/>
        <v>0</v>
      </c>
      <c r="AI32" s="60">
        <f t="shared" si="20"/>
        <v>0</v>
      </c>
      <c r="AJ32" s="60">
        <f t="shared" si="20"/>
        <v>0</v>
      </c>
      <c r="AK32" s="60">
        <f t="shared" si="20"/>
        <v>0</v>
      </c>
      <c r="AL32" s="60">
        <f t="shared" si="20"/>
        <v>0</v>
      </c>
      <c r="AM32" s="70">
        <f t="shared" si="20"/>
        <v>0</v>
      </c>
      <c r="AN32" s="60">
        <f t="shared" si="20"/>
        <v>0</v>
      </c>
      <c r="AO32" s="60">
        <f t="shared" si="20"/>
        <v>0</v>
      </c>
      <c r="AP32" s="60">
        <f t="shared" si="20"/>
        <v>0</v>
      </c>
      <c r="AQ32" s="60">
        <f t="shared" si="20"/>
        <v>0</v>
      </c>
      <c r="AR32" s="70">
        <f t="shared" si="20"/>
        <v>0</v>
      </c>
      <c r="AS32" s="60">
        <f t="shared" si="20"/>
        <v>0</v>
      </c>
      <c r="AT32" s="60">
        <f t="shared" si="20"/>
        <v>0</v>
      </c>
      <c r="AU32" s="60">
        <f t="shared" si="20"/>
        <v>0</v>
      </c>
      <c r="AV32" s="60">
        <f t="shared" si="20"/>
        <v>0</v>
      </c>
      <c r="AW32" s="70">
        <f t="shared" si="20"/>
        <v>0</v>
      </c>
      <c r="AX32" s="60">
        <f t="shared" si="20"/>
        <v>0</v>
      </c>
      <c r="AY32" s="60">
        <f t="shared" si="20"/>
        <v>0</v>
      </c>
      <c r="AZ32" s="60">
        <f t="shared" si="20"/>
        <v>0</v>
      </c>
      <c r="BA32" s="60">
        <f t="shared" si="20"/>
        <v>0</v>
      </c>
      <c r="BB32" s="70">
        <f t="shared" si="20"/>
        <v>0</v>
      </c>
      <c r="BC32" s="74" t="s">
        <v>226</v>
      </c>
    </row>
    <row r="33" spans="1:55">
      <c r="A33" s="49"/>
      <c r="B33" s="47" t="s">
        <v>72</v>
      </c>
      <c r="C33" s="48"/>
      <c r="D33" s="58"/>
      <c r="E33" s="60"/>
      <c r="F33" s="60"/>
      <c r="G33" s="60"/>
      <c r="H33" s="60"/>
      <c r="I33" s="70"/>
      <c r="J33" s="60"/>
      <c r="K33" s="60"/>
      <c r="L33" s="60"/>
      <c r="M33" s="60"/>
      <c r="N33" s="70"/>
      <c r="O33" s="60"/>
      <c r="P33" s="60"/>
      <c r="Q33" s="60"/>
      <c r="R33" s="60"/>
      <c r="S33" s="70"/>
      <c r="T33" s="60"/>
      <c r="U33" s="60"/>
      <c r="V33" s="60"/>
      <c r="W33" s="60"/>
      <c r="X33" s="70"/>
      <c r="Y33" s="60"/>
      <c r="Z33" s="60"/>
      <c r="AA33" s="60"/>
      <c r="AB33" s="60"/>
      <c r="AC33" s="70"/>
      <c r="AD33" s="60"/>
      <c r="AE33" s="60"/>
      <c r="AF33" s="60"/>
      <c r="AG33" s="60"/>
      <c r="AH33" s="70"/>
      <c r="AI33" s="60"/>
      <c r="AJ33" s="60"/>
      <c r="AK33" s="60"/>
      <c r="AL33" s="60"/>
      <c r="AM33" s="70"/>
      <c r="AN33" s="60"/>
      <c r="AO33" s="60"/>
      <c r="AP33" s="60"/>
      <c r="AQ33" s="60"/>
      <c r="AR33" s="70"/>
      <c r="AS33" s="60"/>
      <c r="AT33" s="60"/>
      <c r="AU33" s="60"/>
      <c r="AV33" s="60"/>
      <c r="AW33" s="70"/>
      <c r="AX33" s="60"/>
      <c r="AY33" s="60"/>
      <c r="AZ33" s="60"/>
      <c r="BA33" s="60"/>
      <c r="BB33" s="70"/>
      <c r="BC33" s="74"/>
    </row>
    <row r="34" spans="1:55" ht="31.5">
      <c r="A34" s="49" t="s">
        <v>91</v>
      </c>
      <c r="B34" s="47" t="s">
        <v>92</v>
      </c>
      <c r="C34" s="48" t="s">
        <v>71</v>
      </c>
      <c r="D34" s="58" t="s">
        <v>226</v>
      </c>
      <c r="E34" s="60">
        <f t="shared" ref="E34:H34" si="21">SUM(E36:E59)</f>
        <v>0</v>
      </c>
      <c r="F34" s="60">
        <f t="shared" si="21"/>
        <v>0</v>
      </c>
      <c r="G34" s="60">
        <f t="shared" si="21"/>
        <v>72.995000000000005</v>
      </c>
      <c r="H34" s="60">
        <f t="shared" si="21"/>
        <v>0</v>
      </c>
      <c r="I34" s="70">
        <f>SUM(I36:I59)</f>
        <v>0</v>
      </c>
      <c r="J34" s="60">
        <f t="shared" ref="J34:M34" si="22">SUM(J36:J59)</f>
        <v>0</v>
      </c>
      <c r="K34" s="60">
        <f t="shared" si="22"/>
        <v>0</v>
      </c>
      <c r="L34" s="60">
        <f t="shared" si="22"/>
        <v>0</v>
      </c>
      <c r="M34" s="60">
        <f t="shared" si="22"/>
        <v>0</v>
      </c>
      <c r="N34" s="70">
        <f>SUM(N36:N59)</f>
        <v>0</v>
      </c>
      <c r="O34" s="60">
        <f t="shared" ref="O34:R34" si="23">SUM(O36:O59)</f>
        <v>0</v>
      </c>
      <c r="P34" s="60">
        <f t="shared" si="23"/>
        <v>0</v>
      </c>
      <c r="Q34" s="60">
        <f t="shared" si="23"/>
        <v>0</v>
      </c>
      <c r="R34" s="60">
        <f t="shared" si="23"/>
        <v>0</v>
      </c>
      <c r="S34" s="70">
        <f>SUM(S36:S59)</f>
        <v>0</v>
      </c>
      <c r="T34" s="60">
        <f t="shared" ref="T34:W34" si="24">SUM(T36:T59)</f>
        <v>0</v>
      </c>
      <c r="U34" s="60">
        <f t="shared" si="24"/>
        <v>0</v>
      </c>
      <c r="V34" s="60">
        <f t="shared" si="24"/>
        <v>0</v>
      </c>
      <c r="W34" s="60">
        <f t="shared" si="24"/>
        <v>0</v>
      </c>
      <c r="X34" s="70">
        <f>SUM(X36:X59)</f>
        <v>0</v>
      </c>
      <c r="Y34" s="60">
        <f t="shared" ref="Y34:AB34" si="25">SUM(Y36:Y59)</f>
        <v>0</v>
      </c>
      <c r="Z34" s="60">
        <f t="shared" si="25"/>
        <v>0</v>
      </c>
      <c r="AA34" s="60">
        <f t="shared" si="25"/>
        <v>72.995000000000005</v>
      </c>
      <c r="AB34" s="60">
        <f t="shared" si="25"/>
        <v>0</v>
      </c>
      <c r="AC34" s="70">
        <f>SUM(AC36:AC59)</f>
        <v>0</v>
      </c>
      <c r="AD34" s="60">
        <f t="shared" ref="AD34:AG34" si="26">SUM(AD36:AD59)</f>
        <v>0</v>
      </c>
      <c r="AE34" s="60">
        <f t="shared" si="26"/>
        <v>0</v>
      </c>
      <c r="AF34" s="60">
        <f t="shared" si="26"/>
        <v>0</v>
      </c>
      <c r="AG34" s="60">
        <f t="shared" si="26"/>
        <v>0</v>
      </c>
      <c r="AH34" s="70">
        <f>SUM(AH36:AH59)</f>
        <v>0</v>
      </c>
      <c r="AI34" s="60">
        <f t="shared" ref="AI34:AL34" si="27">SUM(AI36:AI59)</f>
        <v>0</v>
      </c>
      <c r="AJ34" s="60">
        <f t="shared" si="27"/>
        <v>0</v>
      </c>
      <c r="AK34" s="60">
        <f t="shared" si="27"/>
        <v>0</v>
      </c>
      <c r="AL34" s="60">
        <f t="shared" si="27"/>
        <v>0</v>
      </c>
      <c r="AM34" s="70">
        <f>SUM(AM36:AM59)</f>
        <v>0</v>
      </c>
      <c r="AN34" s="60">
        <f t="shared" ref="AN34:AQ34" si="28">SUM(AN36:AN59)</f>
        <v>0</v>
      </c>
      <c r="AO34" s="60">
        <f t="shared" si="28"/>
        <v>0</v>
      </c>
      <c r="AP34" s="60">
        <f t="shared" si="28"/>
        <v>0</v>
      </c>
      <c r="AQ34" s="60">
        <f t="shared" si="28"/>
        <v>0</v>
      </c>
      <c r="AR34" s="70">
        <f>SUM(AR36:AR59)</f>
        <v>0</v>
      </c>
      <c r="AS34" s="60">
        <f t="shared" ref="AS34:AV34" si="29">SUM(AS36:AS59)</f>
        <v>0</v>
      </c>
      <c r="AT34" s="60">
        <f t="shared" si="29"/>
        <v>0</v>
      </c>
      <c r="AU34" s="60">
        <f t="shared" si="29"/>
        <v>0</v>
      </c>
      <c r="AV34" s="60">
        <f t="shared" si="29"/>
        <v>0</v>
      </c>
      <c r="AW34" s="70">
        <f>SUM(AW36:AW59)</f>
        <v>0</v>
      </c>
      <c r="AX34" s="60">
        <f t="shared" ref="AX34:BA34" si="30">SUM(AX36:AX59)</f>
        <v>0</v>
      </c>
      <c r="AY34" s="60">
        <f t="shared" si="30"/>
        <v>0</v>
      </c>
      <c r="AZ34" s="60">
        <f t="shared" si="30"/>
        <v>0</v>
      </c>
      <c r="BA34" s="60">
        <f t="shared" si="30"/>
        <v>0</v>
      </c>
      <c r="BB34" s="70">
        <f>SUM(BB36:BB59)</f>
        <v>0</v>
      </c>
      <c r="BC34" s="74" t="s">
        <v>226</v>
      </c>
    </row>
    <row r="35" spans="1:55">
      <c r="A35" s="49"/>
      <c r="B35" s="47" t="s">
        <v>72</v>
      </c>
      <c r="C35" s="48"/>
      <c r="D35" s="58"/>
      <c r="E35" s="60"/>
      <c r="F35" s="60"/>
      <c r="G35" s="60"/>
      <c r="H35" s="60"/>
      <c r="I35" s="70"/>
      <c r="J35" s="60"/>
      <c r="K35" s="60"/>
      <c r="L35" s="60"/>
      <c r="M35" s="60"/>
      <c r="N35" s="70"/>
      <c r="O35" s="60"/>
      <c r="P35" s="60"/>
      <c r="Q35" s="60"/>
      <c r="R35" s="60"/>
      <c r="S35" s="70"/>
      <c r="T35" s="60"/>
      <c r="U35" s="60"/>
      <c r="V35" s="60"/>
      <c r="W35" s="60"/>
      <c r="X35" s="70"/>
      <c r="Y35" s="60"/>
      <c r="Z35" s="60"/>
      <c r="AA35" s="60"/>
      <c r="AB35" s="60"/>
      <c r="AC35" s="70"/>
      <c r="AD35" s="60"/>
      <c r="AE35" s="60"/>
      <c r="AF35" s="60"/>
      <c r="AG35" s="60"/>
      <c r="AH35" s="70"/>
      <c r="AI35" s="60"/>
      <c r="AJ35" s="60"/>
      <c r="AK35" s="60"/>
      <c r="AL35" s="60"/>
      <c r="AM35" s="70"/>
      <c r="AN35" s="60"/>
      <c r="AO35" s="60"/>
      <c r="AP35" s="60"/>
      <c r="AQ35" s="60"/>
      <c r="AR35" s="70"/>
      <c r="AS35" s="60"/>
      <c r="AT35" s="60"/>
      <c r="AU35" s="60"/>
      <c r="AV35" s="60"/>
      <c r="AW35" s="70"/>
      <c r="AX35" s="60"/>
      <c r="AY35" s="60"/>
      <c r="AZ35" s="60"/>
      <c r="BA35" s="60"/>
      <c r="BB35" s="70"/>
      <c r="BC35" s="74"/>
    </row>
    <row r="36" spans="1:55" ht="31.5">
      <c r="A36" s="50" t="s">
        <v>93</v>
      </c>
      <c r="B36" s="51" t="s">
        <v>94</v>
      </c>
      <c r="C36" s="48" t="s">
        <v>95</v>
      </c>
      <c r="D36" s="72" t="s">
        <v>234</v>
      </c>
      <c r="E36" s="60">
        <v>0</v>
      </c>
      <c r="F36" s="60">
        <v>0</v>
      </c>
      <c r="G36" s="78">
        <v>18.600000000000001</v>
      </c>
      <c r="H36" s="60">
        <v>0</v>
      </c>
      <c r="I36" s="70">
        <v>0</v>
      </c>
      <c r="J36" s="60">
        <v>0</v>
      </c>
      <c r="K36" s="60">
        <v>0</v>
      </c>
      <c r="L36" s="60">
        <v>0</v>
      </c>
      <c r="M36" s="60">
        <v>0</v>
      </c>
      <c r="N36" s="70">
        <v>0</v>
      </c>
      <c r="O36" s="60">
        <v>0</v>
      </c>
      <c r="P36" s="60">
        <v>0</v>
      </c>
      <c r="Q36" s="60">
        <v>0</v>
      </c>
      <c r="R36" s="60">
        <v>0</v>
      </c>
      <c r="S36" s="70">
        <v>0</v>
      </c>
      <c r="T36" s="60">
        <v>0</v>
      </c>
      <c r="U36" s="60">
        <v>0</v>
      </c>
      <c r="V36" s="60">
        <v>0</v>
      </c>
      <c r="W36" s="60">
        <v>0</v>
      </c>
      <c r="X36" s="70">
        <v>0</v>
      </c>
      <c r="Y36" s="60">
        <v>0</v>
      </c>
      <c r="Z36" s="60">
        <v>0</v>
      </c>
      <c r="AA36" s="78">
        <v>18.600000000000001</v>
      </c>
      <c r="AB36" s="60">
        <v>0</v>
      </c>
      <c r="AC36" s="70">
        <v>0</v>
      </c>
      <c r="AD36" s="60">
        <v>0</v>
      </c>
      <c r="AE36" s="60">
        <v>0</v>
      </c>
      <c r="AF36" s="60">
        <v>0</v>
      </c>
      <c r="AG36" s="60">
        <v>0</v>
      </c>
      <c r="AH36" s="70">
        <v>0</v>
      </c>
      <c r="AI36" s="60">
        <v>0</v>
      </c>
      <c r="AJ36" s="60">
        <v>0</v>
      </c>
      <c r="AK36" s="60">
        <v>0</v>
      </c>
      <c r="AL36" s="60">
        <v>0</v>
      </c>
      <c r="AM36" s="70">
        <v>0</v>
      </c>
      <c r="AN36" s="60">
        <v>0</v>
      </c>
      <c r="AO36" s="60">
        <v>0</v>
      </c>
      <c r="AP36" s="60">
        <v>0</v>
      </c>
      <c r="AQ36" s="60">
        <v>0</v>
      </c>
      <c r="AR36" s="70">
        <v>0</v>
      </c>
      <c r="AS36" s="60">
        <v>0</v>
      </c>
      <c r="AT36" s="60">
        <v>0</v>
      </c>
      <c r="AU36" s="60">
        <v>0</v>
      </c>
      <c r="AV36" s="60">
        <v>0</v>
      </c>
      <c r="AW36" s="70">
        <v>0</v>
      </c>
      <c r="AX36" s="60">
        <v>0</v>
      </c>
      <c r="AY36" s="60">
        <v>0</v>
      </c>
      <c r="AZ36" s="60">
        <v>0</v>
      </c>
      <c r="BA36" s="60">
        <v>0</v>
      </c>
      <c r="BB36" s="70">
        <v>0</v>
      </c>
      <c r="BC36" s="73" t="s">
        <v>226</v>
      </c>
    </row>
    <row r="37" spans="1:55" ht="47.25">
      <c r="A37" s="50" t="s">
        <v>96</v>
      </c>
      <c r="B37" s="51" t="s">
        <v>97</v>
      </c>
      <c r="C37" s="48" t="s">
        <v>98</v>
      </c>
      <c r="D37" s="72" t="s">
        <v>235</v>
      </c>
      <c r="E37" s="60">
        <v>0</v>
      </c>
      <c r="F37" s="60">
        <v>0</v>
      </c>
      <c r="G37" s="78">
        <v>0.98</v>
      </c>
      <c r="H37" s="60">
        <v>0</v>
      </c>
      <c r="I37" s="70">
        <v>0</v>
      </c>
      <c r="J37" s="60">
        <v>0</v>
      </c>
      <c r="K37" s="60">
        <v>0</v>
      </c>
      <c r="L37" s="60">
        <v>0</v>
      </c>
      <c r="M37" s="60">
        <v>0</v>
      </c>
      <c r="N37" s="70">
        <v>0</v>
      </c>
      <c r="O37" s="60">
        <v>0</v>
      </c>
      <c r="P37" s="60">
        <v>0</v>
      </c>
      <c r="Q37" s="60">
        <v>0</v>
      </c>
      <c r="R37" s="60">
        <v>0</v>
      </c>
      <c r="S37" s="70">
        <v>0</v>
      </c>
      <c r="T37" s="60">
        <v>0</v>
      </c>
      <c r="U37" s="60">
        <v>0</v>
      </c>
      <c r="V37" s="60">
        <v>0</v>
      </c>
      <c r="W37" s="60">
        <v>0</v>
      </c>
      <c r="X37" s="70">
        <v>0</v>
      </c>
      <c r="Y37" s="60">
        <v>0</v>
      </c>
      <c r="Z37" s="60">
        <v>0</v>
      </c>
      <c r="AA37" s="78">
        <v>0.98</v>
      </c>
      <c r="AB37" s="60">
        <v>0</v>
      </c>
      <c r="AC37" s="70">
        <v>0</v>
      </c>
      <c r="AD37" s="60">
        <v>0</v>
      </c>
      <c r="AE37" s="60">
        <v>0</v>
      </c>
      <c r="AF37" s="60">
        <v>0</v>
      </c>
      <c r="AG37" s="60">
        <v>0</v>
      </c>
      <c r="AH37" s="70">
        <v>0</v>
      </c>
      <c r="AI37" s="60">
        <v>0</v>
      </c>
      <c r="AJ37" s="60">
        <v>0</v>
      </c>
      <c r="AK37" s="60">
        <v>0</v>
      </c>
      <c r="AL37" s="60">
        <v>0</v>
      </c>
      <c r="AM37" s="70">
        <v>0</v>
      </c>
      <c r="AN37" s="60">
        <v>0</v>
      </c>
      <c r="AO37" s="60">
        <v>0</v>
      </c>
      <c r="AP37" s="60">
        <v>0</v>
      </c>
      <c r="AQ37" s="60">
        <v>0</v>
      </c>
      <c r="AR37" s="70">
        <v>0</v>
      </c>
      <c r="AS37" s="60">
        <v>0</v>
      </c>
      <c r="AT37" s="60">
        <v>0</v>
      </c>
      <c r="AU37" s="60">
        <v>0</v>
      </c>
      <c r="AV37" s="60">
        <v>0</v>
      </c>
      <c r="AW37" s="70">
        <v>0</v>
      </c>
      <c r="AX37" s="60">
        <v>0</v>
      </c>
      <c r="AY37" s="60">
        <v>0</v>
      </c>
      <c r="AZ37" s="60">
        <v>0</v>
      </c>
      <c r="BA37" s="60">
        <v>0</v>
      </c>
      <c r="BB37" s="70">
        <v>0</v>
      </c>
      <c r="BC37" s="73" t="s">
        <v>226</v>
      </c>
    </row>
    <row r="38" spans="1:55" ht="31.5">
      <c r="A38" s="50" t="s">
        <v>99</v>
      </c>
      <c r="B38" s="51" t="s">
        <v>100</v>
      </c>
      <c r="C38" s="48" t="s">
        <v>101</v>
      </c>
      <c r="D38" s="72" t="s">
        <v>236</v>
      </c>
      <c r="E38" s="60">
        <v>0</v>
      </c>
      <c r="F38" s="60">
        <v>0</v>
      </c>
      <c r="G38" s="60">
        <v>11.5</v>
      </c>
      <c r="H38" s="60">
        <v>0</v>
      </c>
      <c r="I38" s="70">
        <v>0</v>
      </c>
      <c r="J38" s="60">
        <v>0</v>
      </c>
      <c r="K38" s="60">
        <v>0</v>
      </c>
      <c r="L38" s="60">
        <v>0</v>
      </c>
      <c r="M38" s="60">
        <v>0</v>
      </c>
      <c r="N38" s="70">
        <v>0</v>
      </c>
      <c r="O38" s="60">
        <v>0</v>
      </c>
      <c r="P38" s="60">
        <v>0</v>
      </c>
      <c r="Q38" s="60">
        <v>0</v>
      </c>
      <c r="R38" s="60">
        <v>0</v>
      </c>
      <c r="S38" s="70">
        <v>0</v>
      </c>
      <c r="T38" s="60">
        <v>0</v>
      </c>
      <c r="U38" s="60">
        <v>0</v>
      </c>
      <c r="V38" s="60">
        <v>0</v>
      </c>
      <c r="W38" s="60">
        <v>0</v>
      </c>
      <c r="X38" s="70">
        <v>0</v>
      </c>
      <c r="Y38" s="60">
        <v>0</v>
      </c>
      <c r="Z38" s="60">
        <v>0</v>
      </c>
      <c r="AA38" s="60">
        <v>11.5</v>
      </c>
      <c r="AB38" s="60">
        <v>0</v>
      </c>
      <c r="AC38" s="70">
        <v>0</v>
      </c>
      <c r="AD38" s="60">
        <v>0</v>
      </c>
      <c r="AE38" s="60">
        <v>0</v>
      </c>
      <c r="AF38" s="60">
        <v>0</v>
      </c>
      <c r="AG38" s="60">
        <v>0</v>
      </c>
      <c r="AH38" s="70">
        <v>0</v>
      </c>
      <c r="AI38" s="60">
        <v>0</v>
      </c>
      <c r="AJ38" s="60">
        <v>0</v>
      </c>
      <c r="AK38" s="60">
        <v>0</v>
      </c>
      <c r="AL38" s="60">
        <v>0</v>
      </c>
      <c r="AM38" s="70">
        <v>0</v>
      </c>
      <c r="AN38" s="60">
        <v>0</v>
      </c>
      <c r="AO38" s="60">
        <v>0</v>
      </c>
      <c r="AP38" s="60">
        <v>0</v>
      </c>
      <c r="AQ38" s="60">
        <v>0</v>
      </c>
      <c r="AR38" s="70">
        <v>0</v>
      </c>
      <c r="AS38" s="60">
        <v>0</v>
      </c>
      <c r="AT38" s="60">
        <v>0</v>
      </c>
      <c r="AU38" s="60">
        <v>0</v>
      </c>
      <c r="AV38" s="60">
        <v>0</v>
      </c>
      <c r="AW38" s="70">
        <v>0</v>
      </c>
      <c r="AX38" s="60">
        <v>0</v>
      </c>
      <c r="AY38" s="60">
        <v>0</v>
      </c>
      <c r="AZ38" s="60">
        <v>0</v>
      </c>
      <c r="BA38" s="60">
        <v>0</v>
      </c>
      <c r="BB38" s="70">
        <v>0</v>
      </c>
      <c r="BC38" s="74" t="s">
        <v>226</v>
      </c>
    </row>
    <row r="39" spans="1:55" ht="63">
      <c r="A39" s="50" t="s">
        <v>102</v>
      </c>
      <c r="B39" s="51" t="s">
        <v>103</v>
      </c>
      <c r="C39" s="48" t="s">
        <v>104</v>
      </c>
      <c r="D39" s="72" t="s">
        <v>226</v>
      </c>
      <c r="E39" s="60">
        <v>0</v>
      </c>
      <c r="F39" s="60">
        <v>0</v>
      </c>
      <c r="G39" s="60">
        <v>2.9049999999999998</v>
      </c>
      <c r="H39" s="60">
        <v>0</v>
      </c>
      <c r="I39" s="70">
        <v>0</v>
      </c>
      <c r="J39" s="60">
        <v>0</v>
      </c>
      <c r="K39" s="60">
        <v>0</v>
      </c>
      <c r="L39" s="60">
        <v>0</v>
      </c>
      <c r="M39" s="60">
        <v>0</v>
      </c>
      <c r="N39" s="70">
        <v>0</v>
      </c>
      <c r="O39" s="60">
        <v>0</v>
      </c>
      <c r="P39" s="60">
        <v>0</v>
      </c>
      <c r="Q39" s="60">
        <v>0</v>
      </c>
      <c r="R39" s="60">
        <v>0</v>
      </c>
      <c r="S39" s="70">
        <v>0</v>
      </c>
      <c r="T39" s="60">
        <v>0</v>
      </c>
      <c r="U39" s="60">
        <v>0</v>
      </c>
      <c r="V39" s="60">
        <v>0</v>
      </c>
      <c r="W39" s="60">
        <v>0</v>
      </c>
      <c r="X39" s="70">
        <v>0</v>
      </c>
      <c r="Y39" s="60">
        <v>0</v>
      </c>
      <c r="Z39" s="60">
        <v>0</v>
      </c>
      <c r="AA39" s="60">
        <v>2.9049999999999998</v>
      </c>
      <c r="AB39" s="60">
        <v>0</v>
      </c>
      <c r="AC39" s="70">
        <v>0</v>
      </c>
      <c r="AD39" s="60">
        <v>0</v>
      </c>
      <c r="AE39" s="60">
        <v>0</v>
      </c>
      <c r="AF39" s="60">
        <v>0</v>
      </c>
      <c r="AG39" s="60">
        <v>0</v>
      </c>
      <c r="AH39" s="70">
        <v>0</v>
      </c>
      <c r="AI39" s="60">
        <v>0</v>
      </c>
      <c r="AJ39" s="60">
        <v>0</v>
      </c>
      <c r="AK39" s="60">
        <v>0</v>
      </c>
      <c r="AL39" s="60">
        <v>0</v>
      </c>
      <c r="AM39" s="70">
        <v>0</v>
      </c>
      <c r="AN39" s="60">
        <v>0</v>
      </c>
      <c r="AO39" s="60">
        <v>0</v>
      </c>
      <c r="AP39" s="60">
        <v>0</v>
      </c>
      <c r="AQ39" s="60">
        <v>0</v>
      </c>
      <c r="AR39" s="70">
        <v>0</v>
      </c>
      <c r="AS39" s="60">
        <v>0</v>
      </c>
      <c r="AT39" s="60">
        <v>0</v>
      </c>
      <c r="AU39" s="60">
        <v>0</v>
      </c>
      <c r="AV39" s="60">
        <v>0</v>
      </c>
      <c r="AW39" s="70">
        <v>0</v>
      </c>
      <c r="AX39" s="60">
        <v>0</v>
      </c>
      <c r="AY39" s="60">
        <v>0</v>
      </c>
      <c r="AZ39" s="60">
        <v>0</v>
      </c>
      <c r="BA39" s="60">
        <v>0</v>
      </c>
      <c r="BB39" s="70">
        <v>0</v>
      </c>
      <c r="BC39" s="74" t="s">
        <v>226</v>
      </c>
    </row>
    <row r="40" spans="1:55" ht="47.25">
      <c r="A40" s="50" t="s">
        <v>105</v>
      </c>
      <c r="B40" s="51" t="s">
        <v>106</v>
      </c>
      <c r="C40" s="48" t="s">
        <v>107</v>
      </c>
      <c r="D40" s="72" t="s">
        <v>226</v>
      </c>
      <c r="E40" s="60">
        <v>0</v>
      </c>
      <c r="F40" s="60">
        <v>0</v>
      </c>
      <c r="G40" s="60">
        <v>1.6</v>
      </c>
      <c r="H40" s="60">
        <v>0</v>
      </c>
      <c r="I40" s="70">
        <v>0</v>
      </c>
      <c r="J40" s="60">
        <v>0</v>
      </c>
      <c r="K40" s="60">
        <v>0</v>
      </c>
      <c r="L40" s="60">
        <v>0</v>
      </c>
      <c r="M40" s="60">
        <v>0</v>
      </c>
      <c r="N40" s="70">
        <v>0</v>
      </c>
      <c r="O40" s="60">
        <v>0</v>
      </c>
      <c r="P40" s="60">
        <v>0</v>
      </c>
      <c r="Q40" s="60">
        <v>0</v>
      </c>
      <c r="R40" s="60">
        <v>0</v>
      </c>
      <c r="S40" s="70">
        <v>0</v>
      </c>
      <c r="T40" s="60">
        <v>0</v>
      </c>
      <c r="U40" s="60">
        <v>0</v>
      </c>
      <c r="V40" s="60">
        <v>0</v>
      </c>
      <c r="W40" s="60">
        <v>0</v>
      </c>
      <c r="X40" s="70">
        <v>0</v>
      </c>
      <c r="Y40" s="60">
        <v>0</v>
      </c>
      <c r="Z40" s="60">
        <v>0</v>
      </c>
      <c r="AA40" s="60">
        <v>1.6</v>
      </c>
      <c r="AB40" s="60">
        <v>0</v>
      </c>
      <c r="AC40" s="70">
        <v>0</v>
      </c>
      <c r="AD40" s="60">
        <v>0</v>
      </c>
      <c r="AE40" s="60">
        <v>0</v>
      </c>
      <c r="AF40" s="60">
        <v>0</v>
      </c>
      <c r="AG40" s="60">
        <v>0</v>
      </c>
      <c r="AH40" s="70">
        <v>0</v>
      </c>
      <c r="AI40" s="60">
        <v>0</v>
      </c>
      <c r="AJ40" s="60">
        <v>0</v>
      </c>
      <c r="AK40" s="60">
        <v>0</v>
      </c>
      <c r="AL40" s="60">
        <v>0</v>
      </c>
      <c r="AM40" s="70">
        <v>0</v>
      </c>
      <c r="AN40" s="60">
        <v>0</v>
      </c>
      <c r="AO40" s="60">
        <v>0</v>
      </c>
      <c r="AP40" s="60">
        <v>0</v>
      </c>
      <c r="AQ40" s="60">
        <v>0</v>
      </c>
      <c r="AR40" s="70">
        <v>0</v>
      </c>
      <c r="AS40" s="60">
        <v>0</v>
      </c>
      <c r="AT40" s="60">
        <v>0</v>
      </c>
      <c r="AU40" s="60">
        <v>0</v>
      </c>
      <c r="AV40" s="60">
        <v>0</v>
      </c>
      <c r="AW40" s="70">
        <v>0</v>
      </c>
      <c r="AX40" s="60">
        <v>0</v>
      </c>
      <c r="AY40" s="60">
        <v>0</v>
      </c>
      <c r="AZ40" s="60">
        <v>0</v>
      </c>
      <c r="BA40" s="60">
        <v>0</v>
      </c>
      <c r="BB40" s="70">
        <v>0</v>
      </c>
      <c r="BC40" s="74" t="s">
        <v>226</v>
      </c>
    </row>
    <row r="41" spans="1:55" ht="47.25">
      <c r="A41" s="50" t="s">
        <v>108</v>
      </c>
      <c r="B41" s="51" t="s">
        <v>109</v>
      </c>
      <c r="C41" s="48" t="s">
        <v>110</v>
      </c>
      <c r="D41" s="72" t="s">
        <v>226</v>
      </c>
      <c r="E41" s="60">
        <v>0</v>
      </c>
      <c r="F41" s="60">
        <v>0</v>
      </c>
      <c r="G41" s="60">
        <v>4.2</v>
      </c>
      <c r="H41" s="60">
        <v>0</v>
      </c>
      <c r="I41" s="70">
        <v>0</v>
      </c>
      <c r="J41" s="60">
        <v>0</v>
      </c>
      <c r="K41" s="60">
        <v>0</v>
      </c>
      <c r="L41" s="60">
        <v>0</v>
      </c>
      <c r="M41" s="60">
        <v>0</v>
      </c>
      <c r="N41" s="70">
        <v>0</v>
      </c>
      <c r="O41" s="60">
        <v>0</v>
      </c>
      <c r="P41" s="60">
        <v>0</v>
      </c>
      <c r="Q41" s="60">
        <v>0</v>
      </c>
      <c r="R41" s="60">
        <v>0</v>
      </c>
      <c r="S41" s="70">
        <v>0</v>
      </c>
      <c r="T41" s="60">
        <v>0</v>
      </c>
      <c r="U41" s="60">
        <v>0</v>
      </c>
      <c r="V41" s="60">
        <v>0</v>
      </c>
      <c r="W41" s="60">
        <v>0</v>
      </c>
      <c r="X41" s="70">
        <v>0</v>
      </c>
      <c r="Y41" s="60">
        <v>0</v>
      </c>
      <c r="Z41" s="60">
        <v>0</v>
      </c>
      <c r="AA41" s="60">
        <v>4.2</v>
      </c>
      <c r="AB41" s="60">
        <v>0</v>
      </c>
      <c r="AC41" s="70">
        <v>0</v>
      </c>
      <c r="AD41" s="60">
        <v>0</v>
      </c>
      <c r="AE41" s="60">
        <v>0</v>
      </c>
      <c r="AF41" s="60">
        <v>0</v>
      </c>
      <c r="AG41" s="60">
        <v>0</v>
      </c>
      <c r="AH41" s="70">
        <v>0</v>
      </c>
      <c r="AI41" s="60">
        <v>0</v>
      </c>
      <c r="AJ41" s="60">
        <v>0</v>
      </c>
      <c r="AK41" s="60">
        <v>0</v>
      </c>
      <c r="AL41" s="60">
        <v>0</v>
      </c>
      <c r="AM41" s="70">
        <v>0</v>
      </c>
      <c r="AN41" s="60">
        <v>0</v>
      </c>
      <c r="AO41" s="60">
        <v>0</v>
      </c>
      <c r="AP41" s="60">
        <v>0</v>
      </c>
      <c r="AQ41" s="60">
        <v>0</v>
      </c>
      <c r="AR41" s="70">
        <v>0</v>
      </c>
      <c r="AS41" s="60">
        <v>0</v>
      </c>
      <c r="AT41" s="60">
        <v>0</v>
      </c>
      <c r="AU41" s="60">
        <v>0</v>
      </c>
      <c r="AV41" s="60">
        <v>0</v>
      </c>
      <c r="AW41" s="70">
        <v>0</v>
      </c>
      <c r="AX41" s="60">
        <v>0</v>
      </c>
      <c r="AY41" s="60">
        <v>0</v>
      </c>
      <c r="AZ41" s="60">
        <v>0</v>
      </c>
      <c r="BA41" s="60">
        <v>0</v>
      </c>
      <c r="BB41" s="70">
        <v>0</v>
      </c>
      <c r="BC41" s="74" t="s">
        <v>226</v>
      </c>
    </row>
    <row r="42" spans="1:55" ht="31.5">
      <c r="A42" s="50" t="s">
        <v>111</v>
      </c>
      <c r="B42" s="51" t="s">
        <v>112</v>
      </c>
      <c r="C42" s="48" t="s">
        <v>113</v>
      </c>
      <c r="D42" s="72" t="s">
        <v>237</v>
      </c>
      <c r="E42" s="60">
        <v>0</v>
      </c>
      <c r="F42" s="60">
        <v>0</v>
      </c>
      <c r="G42" s="60">
        <v>2.9</v>
      </c>
      <c r="H42" s="60">
        <v>0</v>
      </c>
      <c r="I42" s="70">
        <v>0</v>
      </c>
      <c r="J42" s="60">
        <v>0</v>
      </c>
      <c r="K42" s="60">
        <v>0</v>
      </c>
      <c r="L42" s="60">
        <v>0</v>
      </c>
      <c r="M42" s="60">
        <v>0</v>
      </c>
      <c r="N42" s="70">
        <v>0</v>
      </c>
      <c r="O42" s="60">
        <v>0</v>
      </c>
      <c r="P42" s="60">
        <v>0</v>
      </c>
      <c r="Q42" s="60">
        <v>0</v>
      </c>
      <c r="R42" s="60">
        <v>0</v>
      </c>
      <c r="S42" s="70">
        <v>0</v>
      </c>
      <c r="T42" s="60">
        <v>0</v>
      </c>
      <c r="U42" s="60">
        <v>0</v>
      </c>
      <c r="V42" s="60">
        <v>0</v>
      </c>
      <c r="W42" s="60">
        <v>0</v>
      </c>
      <c r="X42" s="70">
        <v>0</v>
      </c>
      <c r="Y42" s="60">
        <v>0</v>
      </c>
      <c r="Z42" s="60">
        <v>0</v>
      </c>
      <c r="AA42" s="60">
        <v>2.9</v>
      </c>
      <c r="AB42" s="60">
        <v>0</v>
      </c>
      <c r="AC42" s="70">
        <v>0</v>
      </c>
      <c r="AD42" s="60">
        <v>0</v>
      </c>
      <c r="AE42" s="60">
        <v>0</v>
      </c>
      <c r="AF42" s="60">
        <v>0</v>
      </c>
      <c r="AG42" s="60">
        <v>0</v>
      </c>
      <c r="AH42" s="70">
        <v>0</v>
      </c>
      <c r="AI42" s="60">
        <v>0</v>
      </c>
      <c r="AJ42" s="60">
        <v>0</v>
      </c>
      <c r="AK42" s="60">
        <v>0</v>
      </c>
      <c r="AL42" s="60">
        <v>0</v>
      </c>
      <c r="AM42" s="70">
        <v>0</v>
      </c>
      <c r="AN42" s="60">
        <v>0</v>
      </c>
      <c r="AO42" s="60">
        <v>0</v>
      </c>
      <c r="AP42" s="60">
        <v>0</v>
      </c>
      <c r="AQ42" s="60">
        <v>0</v>
      </c>
      <c r="AR42" s="70">
        <v>0</v>
      </c>
      <c r="AS42" s="60">
        <v>0</v>
      </c>
      <c r="AT42" s="60">
        <v>0</v>
      </c>
      <c r="AU42" s="60">
        <v>0</v>
      </c>
      <c r="AV42" s="60">
        <v>0</v>
      </c>
      <c r="AW42" s="70">
        <v>0</v>
      </c>
      <c r="AX42" s="60">
        <v>0</v>
      </c>
      <c r="AY42" s="60">
        <v>0</v>
      </c>
      <c r="AZ42" s="60">
        <v>0</v>
      </c>
      <c r="BA42" s="60">
        <v>0</v>
      </c>
      <c r="BB42" s="70">
        <v>0</v>
      </c>
      <c r="BC42" s="74" t="s">
        <v>226</v>
      </c>
    </row>
    <row r="43" spans="1:55" ht="47.25" hidden="1">
      <c r="A43" s="50" t="s">
        <v>114</v>
      </c>
      <c r="B43" s="51" t="s">
        <v>115</v>
      </c>
      <c r="C43" s="48" t="s">
        <v>116</v>
      </c>
      <c r="D43" s="72" t="s">
        <v>238</v>
      </c>
      <c r="E43" s="60">
        <v>0</v>
      </c>
      <c r="F43" s="60">
        <v>0</v>
      </c>
      <c r="G43" s="78">
        <v>0</v>
      </c>
      <c r="H43" s="60">
        <v>0</v>
      </c>
      <c r="I43" s="70">
        <v>0</v>
      </c>
      <c r="J43" s="60">
        <v>0</v>
      </c>
      <c r="K43" s="60">
        <v>0</v>
      </c>
      <c r="L43" s="60">
        <v>0</v>
      </c>
      <c r="M43" s="60">
        <v>0</v>
      </c>
      <c r="N43" s="70">
        <v>0</v>
      </c>
      <c r="O43" s="60">
        <v>0</v>
      </c>
      <c r="P43" s="60">
        <v>0</v>
      </c>
      <c r="Q43" s="60">
        <v>0</v>
      </c>
      <c r="R43" s="60">
        <v>0</v>
      </c>
      <c r="S43" s="70">
        <v>0</v>
      </c>
      <c r="T43" s="60">
        <v>0</v>
      </c>
      <c r="U43" s="60">
        <v>0</v>
      </c>
      <c r="V43" s="60">
        <v>0</v>
      </c>
      <c r="W43" s="60">
        <v>0</v>
      </c>
      <c r="X43" s="70">
        <v>0</v>
      </c>
      <c r="Y43" s="60">
        <v>0</v>
      </c>
      <c r="Z43" s="60">
        <v>0</v>
      </c>
      <c r="AA43" s="78">
        <v>0</v>
      </c>
      <c r="AB43" s="60">
        <v>0</v>
      </c>
      <c r="AC43" s="70">
        <v>0</v>
      </c>
      <c r="AD43" s="60">
        <v>0</v>
      </c>
      <c r="AE43" s="60">
        <v>0</v>
      </c>
      <c r="AF43" s="60">
        <v>0</v>
      </c>
      <c r="AG43" s="60">
        <v>0</v>
      </c>
      <c r="AH43" s="70">
        <v>0</v>
      </c>
      <c r="AI43" s="60">
        <v>0</v>
      </c>
      <c r="AJ43" s="60">
        <v>0</v>
      </c>
      <c r="AK43" s="60">
        <v>0</v>
      </c>
      <c r="AL43" s="60">
        <v>0</v>
      </c>
      <c r="AM43" s="70">
        <v>0</v>
      </c>
      <c r="AN43" s="60">
        <v>0</v>
      </c>
      <c r="AO43" s="60">
        <v>0</v>
      </c>
      <c r="AP43" s="60">
        <v>0</v>
      </c>
      <c r="AQ43" s="60">
        <v>0</v>
      </c>
      <c r="AR43" s="70">
        <v>0</v>
      </c>
      <c r="AS43" s="60">
        <v>0</v>
      </c>
      <c r="AT43" s="60">
        <v>0</v>
      </c>
      <c r="AU43" s="60">
        <v>0</v>
      </c>
      <c r="AV43" s="60">
        <v>0</v>
      </c>
      <c r="AW43" s="70">
        <v>0</v>
      </c>
      <c r="AX43" s="60">
        <v>0</v>
      </c>
      <c r="AY43" s="60">
        <v>0</v>
      </c>
      <c r="AZ43" s="60">
        <v>0</v>
      </c>
      <c r="BA43" s="60">
        <v>0</v>
      </c>
      <c r="BB43" s="70">
        <v>0</v>
      </c>
      <c r="BC43" s="74" t="s">
        <v>226</v>
      </c>
    </row>
    <row r="44" spans="1:55" ht="47.25" hidden="1">
      <c r="A44" s="50" t="s">
        <v>117</v>
      </c>
      <c r="B44" s="52" t="s">
        <v>118</v>
      </c>
      <c r="C44" s="48" t="s">
        <v>119</v>
      </c>
      <c r="D44" s="72" t="s">
        <v>226</v>
      </c>
      <c r="E44" s="60">
        <v>0</v>
      </c>
      <c r="F44" s="60">
        <v>0</v>
      </c>
      <c r="G44" s="80">
        <v>0</v>
      </c>
      <c r="H44" s="60">
        <v>0</v>
      </c>
      <c r="I44" s="70">
        <v>0</v>
      </c>
      <c r="J44" s="60">
        <v>0</v>
      </c>
      <c r="K44" s="60">
        <v>0</v>
      </c>
      <c r="L44" s="60">
        <v>0</v>
      </c>
      <c r="M44" s="60">
        <v>0</v>
      </c>
      <c r="N44" s="70">
        <v>0</v>
      </c>
      <c r="O44" s="60">
        <v>0</v>
      </c>
      <c r="P44" s="60">
        <v>0</v>
      </c>
      <c r="Q44" s="60">
        <v>0</v>
      </c>
      <c r="R44" s="60">
        <v>0</v>
      </c>
      <c r="S44" s="70">
        <v>0</v>
      </c>
      <c r="T44" s="60">
        <v>0</v>
      </c>
      <c r="U44" s="60">
        <v>0</v>
      </c>
      <c r="V44" s="60">
        <v>0</v>
      </c>
      <c r="W44" s="60">
        <v>0</v>
      </c>
      <c r="X44" s="70">
        <v>0</v>
      </c>
      <c r="Y44" s="60">
        <v>0</v>
      </c>
      <c r="Z44" s="60">
        <v>0</v>
      </c>
      <c r="AA44" s="80">
        <v>0</v>
      </c>
      <c r="AB44" s="60">
        <v>0</v>
      </c>
      <c r="AC44" s="70">
        <v>0</v>
      </c>
      <c r="AD44" s="60">
        <v>0</v>
      </c>
      <c r="AE44" s="60">
        <v>0</v>
      </c>
      <c r="AF44" s="60">
        <v>0</v>
      </c>
      <c r="AG44" s="60">
        <v>0</v>
      </c>
      <c r="AH44" s="70">
        <v>0</v>
      </c>
      <c r="AI44" s="60">
        <v>0</v>
      </c>
      <c r="AJ44" s="60">
        <v>0</v>
      </c>
      <c r="AK44" s="60">
        <v>0</v>
      </c>
      <c r="AL44" s="60">
        <v>0</v>
      </c>
      <c r="AM44" s="70">
        <v>0</v>
      </c>
      <c r="AN44" s="60">
        <v>0</v>
      </c>
      <c r="AO44" s="60">
        <v>0</v>
      </c>
      <c r="AP44" s="60">
        <v>0</v>
      </c>
      <c r="AQ44" s="60">
        <v>0</v>
      </c>
      <c r="AR44" s="70">
        <v>0</v>
      </c>
      <c r="AS44" s="60">
        <v>0</v>
      </c>
      <c r="AT44" s="60">
        <v>0</v>
      </c>
      <c r="AU44" s="60">
        <v>0</v>
      </c>
      <c r="AV44" s="60">
        <v>0</v>
      </c>
      <c r="AW44" s="70">
        <v>0</v>
      </c>
      <c r="AX44" s="60">
        <v>0</v>
      </c>
      <c r="AY44" s="60">
        <v>0</v>
      </c>
      <c r="AZ44" s="60">
        <v>0</v>
      </c>
      <c r="BA44" s="60">
        <v>0</v>
      </c>
      <c r="BB44" s="70">
        <v>0</v>
      </c>
      <c r="BC44" s="74" t="s">
        <v>226</v>
      </c>
    </row>
    <row r="45" spans="1:55" ht="47.25" hidden="1">
      <c r="A45" s="50" t="s">
        <v>120</v>
      </c>
      <c r="B45" s="52" t="s">
        <v>121</v>
      </c>
      <c r="C45" s="48" t="s">
        <v>122</v>
      </c>
      <c r="D45" s="72" t="s">
        <v>226</v>
      </c>
      <c r="E45" s="60">
        <v>0</v>
      </c>
      <c r="F45" s="60">
        <v>0</v>
      </c>
      <c r="G45" s="80">
        <v>0</v>
      </c>
      <c r="H45" s="60">
        <v>0</v>
      </c>
      <c r="I45" s="70">
        <v>0</v>
      </c>
      <c r="J45" s="60">
        <v>0</v>
      </c>
      <c r="K45" s="60">
        <v>0</v>
      </c>
      <c r="L45" s="60">
        <v>0</v>
      </c>
      <c r="M45" s="60">
        <v>0</v>
      </c>
      <c r="N45" s="70">
        <v>0</v>
      </c>
      <c r="O45" s="60">
        <v>0</v>
      </c>
      <c r="P45" s="60">
        <v>0</v>
      </c>
      <c r="Q45" s="60">
        <v>0</v>
      </c>
      <c r="R45" s="60">
        <v>0</v>
      </c>
      <c r="S45" s="70">
        <v>0</v>
      </c>
      <c r="T45" s="60">
        <v>0</v>
      </c>
      <c r="U45" s="60">
        <v>0</v>
      </c>
      <c r="V45" s="60">
        <v>0</v>
      </c>
      <c r="W45" s="60">
        <v>0</v>
      </c>
      <c r="X45" s="70">
        <v>0</v>
      </c>
      <c r="Y45" s="60">
        <v>0</v>
      </c>
      <c r="Z45" s="60">
        <v>0</v>
      </c>
      <c r="AA45" s="80">
        <v>0</v>
      </c>
      <c r="AB45" s="60">
        <v>0</v>
      </c>
      <c r="AC45" s="70">
        <v>0</v>
      </c>
      <c r="AD45" s="60">
        <v>0</v>
      </c>
      <c r="AE45" s="60">
        <v>0</v>
      </c>
      <c r="AF45" s="60">
        <v>0</v>
      </c>
      <c r="AG45" s="60">
        <v>0</v>
      </c>
      <c r="AH45" s="70">
        <v>0</v>
      </c>
      <c r="AI45" s="60">
        <v>0</v>
      </c>
      <c r="AJ45" s="60">
        <v>0</v>
      </c>
      <c r="AK45" s="60">
        <v>0</v>
      </c>
      <c r="AL45" s="60">
        <v>0</v>
      </c>
      <c r="AM45" s="70">
        <v>0</v>
      </c>
      <c r="AN45" s="60">
        <v>0</v>
      </c>
      <c r="AO45" s="60">
        <v>0</v>
      </c>
      <c r="AP45" s="60">
        <v>0</v>
      </c>
      <c r="AQ45" s="60">
        <v>0</v>
      </c>
      <c r="AR45" s="70">
        <v>0</v>
      </c>
      <c r="AS45" s="60">
        <v>0</v>
      </c>
      <c r="AT45" s="60">
        <v>0</v>
      </c>
      <c r="AU45" s="60">
        <v>0</v>
      </c>
      <c r="AV45" s="60">
        <v>0</v>
      </c>
      <c r="AW45" s="70">
        <v>0</v>
      </c>
      <c r="AX45" s="60">
        <v>0</v>
      </c>
      <c r="AY45" s="60">
        <v>0</v>
      </c>
      <c r="AZ45" s="60">
        <v>0</v>
      </c>
      <c r="BA45" s="60">
        <v>0</v>
      </c>
      <c r="BB45" s="70">
        <v>0</v>
      </c>
      <c r="BC45" s="74" t="s">
        <v>226</v>
      </c>
    </row>
    <row r="46" spans="1:55" ht="47.25" hidden="1">
      <c r="A46" s="50" t="s">
        <v>123</v>
      </c>
      <c r="B46" s="52" t="s">
        <v>227</v>
      </c>
      <c r="C46" s="48" t="s">
        <v>124</v>
      </c>
      <c r="D46" s="72" t="s">
        <v>226</v>
      </c>
      <c r="E46" s="60">
        <v>0</v>
      </c>
      <c r="F46" s="60">
        <v>0</v>
      </c>
      <c r="G46" s="80">
        <v>0</v>
      </c>
      <c r="H46" s="60">
        <v>0</v>
      </c>
      <c r="I46" s="70">
        <v>0</v>
      </c>
      <c r="J46" s="60">
        <v>0</v>
      </c>
      <c r="K46" s="60">
        <v>0</v>
      </c>
      <c r="L46" s="60">
        <v>0</v>
      </c>
      <c r="M46" s="60">
        <v>0</v>
      </c>
      <c r="N46" s="70">
        <v>0</v>
      </c>
      <c r="O46" s="60">
        <v>0</v>
      </c>
      <c r="P46" s="60">
        <v>0</v>
      </c>
      <c r="Q46" s="60">
        <v>0</v>
      </c>
      <c r="R46" s="60">
        <v>0</v>
      </c>
      <c r="S46" s="70">
        <v>0</v>
      </c>
      <c r="T46" s="60">
        <v>0</v>
      </c>
      <c r="U46" s="60">
        <v>0</v>
      </c>
      <c r="V46" s="60">
        <v>0</v>
      </c>
      <c r="W46" s="60">
        <v>0</v>
      </c>
      <c r="X46" s="70">
        <v>0</v>
      </c>
      <c r="Y46" s="60">
        <v>0</v>
      </c>
      <c r="Z46" s="60">
        <v>0</v>
      </c>
      <c r="AA46" s="80">
        <v>0</v>
      </c>
      <c r="AB46" s="60">
        <v>0</v>
      </c>
      <c r="AC46" s="70">
        <v>0</v>
      </c>
      <c r="AD46" s="60">
        <v>0</v>
      </c>
      <c r="AE46" s="60">
        <v>0</v>
      </c>
      <c r="AF46" s="60">
        <v>0</v>
      </c>
      <c r="AG46" s="60">
        <v>0</v>
      </c>
      <c r="AH46" s="70">
        <v>0</v>
      </c>
      <c r="AI46" s="60">
        <v>0</v>
      </c>
      <c r="AJ46" s="60">
        <v>0</v>
      </c>
      <c r="AK46" s="60">
        <v>0</v>
      </c>
      <c r="AL46" s="60">
        <v>0</v>
      </c>
      <c r="AM46" s="70">
        <v>0</v>
      </c>
      <c r="AN46" s="60">
        <v>0</v>
      </c>
      <c r="AO46" s="60">
        <v>0</v>
      </c>
      <c r="AP46" s="60">
        <v>0</v>
      </c>
      <c r="AQ46" s="60">
        <v>0</v>
      </c>
      <c r="AR46" s="70">
        <v>0</v>
      </c>
      <c r="AS46" s="60">
        <v>0</v>
      </c>
      <c r="AT46" s="60">
        <v>0</v>
      </c>
      <c r="AU46" s="60">
        <v>0</v>
      </c>
      <c r="AV46" s="60">
        <v>0</v>
      </c>
      <c r="AW46" s="70">
        <v>0</v>
      </c>
      <c r="AX46" s="60">
        <v>0</v>
      </c>
      <c r="AY46" s="60">
        <v>0</v>
      </c>
      <c r="AZ46" s="60">
        <v>0</v>
      </c>
      <c r="BA46" s="60">
        <v>0</v>
      </c>
      <c r="BB46" s="70">
        <v>0</v>
      </c>
      <c r="BC46" s="74" t="s">
        <v>226</v>
      </c>
    </row>
    <row r="47" spans="1:55" ht="63" hidden="1">
      <c r="A47" s="50" t="s">
        <v>125</v>
      </c>
      <c r="B47" s="51" t="s">
        <v>126</v>
      </c>
      <c r="C47" s="48" t="s">
        <v>127</v>
      </c>
      <c r="D47" s="72" t="s">
        <v>226</v>
      </c>
      <c r="E47" s="60">
        <v>0</v>
      </c>
      <c r="F47" s="60">
        <v>0</v>
      </c>
      <c r="G47" s="80">
        <v>0</v>
      </c>
      <c r="H47" s="60">
        <v>0</v>
      </c>
      <c r="I47" s="70">
        <v>0</v>
      </c>
      <c r="J47" s="60">
        <v>0</v>
      </c>
      <c r="K47" s="60">
        <v>0</v>
      </c>
      <c r="L47" s="60">
        <v>0</v>
      </c>
      <c r="M47" s="60">
        <v>0</v>
      </c>
      <c r="N47" s="70">
        <v>0</v>
      </c>
      <c r="O47" s="60">
        <v>0</v>
      </c>
      <c r="P47" s="60">
        <v>0</v>
      </c>
      <c r="Q47" s="60">
        <v>0</v>
      </c>
      <c r="R47" s="60">
        <v>0</v>
      </c>
      <c r="S47" s="70">
        <v>0</v>
      </c>
      <c r="T47" s="60">
        <v>0</v>
      </c>
      <c r="U47" s="60">
        <v>0</v>
      </c>
      <c r="V47" s="60">
        <v>0</v>
      </c>
      <c r="W47" s="60">
        <v>0</v>
      </c>
      <c r="X47" s="70">
        <v>0</v>
      </c>
      <c r="Y47" s="60">
        <v>0</v>
      </c>
      <c r="Z47" s="60">
        <v>0</v>
      </c>
      <c r="AA47" s="80">
        <v>0</v>
      </c>
      <c r="AB47" s="60">
        <v>0</v>
      </c>
      <c r="AC47" s="70">
        <v>0</v>
      </c>
      <c r="AD47" s="60">
        <v>0</v>
      </c>
      <c r="AE47" s="60">
        <v>0</v>
      </c>
      <c r="AF47" s="60">
        <v>0</v>
      </c>
      <c r="AG47" s="60">
        <v>0</v>
      </c>
      <c r="AH47" s="70">
        <v>0</v>
      </c>
      <c r="AI47" s="60">
        <v>0</v>
      </c>
      <c r="AJ47" s="60">
        <v>0</v>
      </c>
      <c r="AK47" s="60">
        <v>0</v>
      </c>
      <c r="AL47" s="60">
        <v>0</v>
      </c>
      <c r="AM47" s="70">
        <v>0</v>
      </c>
      <c r="AN47" s="60">
        <v>0</v>
      </c>
      <c r="AO47" s="60">
        <v>0</v>
      </c>
      <c r="AP47" s="60">
        <v>0</v>
      </c>
      <c r="AQ47" s="60">
        <v>0</v>
      </c>
      <c r="AR47" s="70">
        <v>0</v>
      </c>
      <c r="AS47" s="60">
        <v>0</v>
      </c>
      <c r="AT47" s="60">
        <v>0</v>
      </c>
      <c r="AU47" s="60">
        <v>0</v>
      </c>
      <c r="AV47" s="60">
        <v>0</v>
      </c>
      <c r="AW47" s="70">
        <v>0</v>
      </c>
      <c r="AX47" s="60">
        <v>0</v>
      </c>
      <c r="AY47" s="60">
        <v>0</v>
      </c>
      <c r="AZ47" s="60">
        <v>0</v>
      </c>
      <c r="BA47" s="60">
        <v>0</v>
      </c>
      <c r="BB47" s="70">
        <v>0</v>
      </c>
      <c r="BC47" s="74" t="s">
        <v>226</v>
      </c>
    </row>
    <row r="48" spans="1:55" ht="47.25">
      <c r="A48" s="50" t="s">
        <v>128</v>
      </c>
      <c r="B48" s="51" t="s">
        <v>129</v>
      </c>
      <c r="C48" s="48" t="s">
        <v>130</v>
      </c>
      <c r="D48" s="72" t="s">
        <v>226</v>
      </c>
      <c r="E48" s="60">
        <v>0</v>
      </c>
      <c r="F48" s="60">
        <v>0</v>
      </c>
      <c r="G48" s="60">
        <v>2.16</v>
      </c>
      <c r="H48" s="60">
        <v>0</v>
      </c>
      <c r="I48" s="70">
        <v>0</v>
      </c>
      <c r="J48" s="60">
        <v>0</v>
      </c>
      <c r="K48" s="60">
        <v>0</v>
      </c>
      <c r="L48" s="60">
        <v>0</v>
      </c>
      <c r="M48" s="60">
        <v>0</v>
      </c>
      <c r="N48" s="70">
        <v>0</v>
      </c>
      <c r="O48" s="60">
        <v>0</v>
      </c>
      <c r="P48" s="60">
        <v>0</v>
      </c>
      <c r="Q48" s="60">
        <v>0</v>
      </c>
      <c r="R48" s="60">
        <v>0</v>
      </c>
      <c r="S48" s="70">
        <v>0</v>
      </c>
      <c r="T48" s="60">
        <v>0</v>
      </c>
      <c r="U48" s="60">
        <v>0</v>
      </c>
      <c r="V48" s="60">
        <v>0</v>
      </c>
      <c r="W48" s="60">
        <v>0</v>
      </c>
      <c r="X48" s="70">
        <v>0</v>
      </c>
      <c r="Y48" s="60">
        <v>0</v>
      </c>
      <c r="Z48" s="60">
        <v>0</v>
      </c>
      <c r="AA48" s="60">
        <v>2.16</v>
      </c>
      <c r="AB48" s="60">
        <v>0</v>
      </c>
      <c r="AC48" s="70">
        <v>0</v>
      </c>
      <c r="AD48" s="60">
        <v>0</v>
      </c>
      <c r="AE48" s="60">
        <v>0</v>
      </c>
      <c r="AF48" s="60">
        <v>0</v>
      </c>
      <c r="AG48" s="60">
        <v>0</v>
      </c>
      <c r="AH48" s="70">
        <v>0</v>
      </c>
      <c r="AI48" s="60">
        <v>0</v>
      </c>
      <c r="AJ48" s="60">
        <v>0</v>
      </c>
      <c r="AK48" s="60">
        <v>0</v>
      </c>
      <c r="AL48" s="60">
        <v>0</v>
      </c>
      <c r="AM48" s="70">
        <v>0</v>
      </c>
      <c r="AN48" s="60">
        <v>0</v>
      </c>
      <c r="AO48" s="60">
        <v>0</v>
      </c>
      <c r="AP48" s="60">
        <v>0</v>
      </c>
      <c r="AQ48" s="60">
        <v>0</v>
      </c>
      <c r="AR48" s="70">
        <v>0</v>
      </c>
      <c r="AS48" s="60">
        <v>0</v>
      </c>
      <c r="AT48" s="60">
        <v>0</v>
      </c>
      <c r="AU48" s="60">
        <v>0</v>
      </c>
      <c r="AV48" s="60">
        <v>0</v>
      </c>
      <c r="AW48" s="70">
        <v>0</v>
      </c>
      <c r="AX48" s="60">
        <v>0</v>
      </c>
      <c r="AY48" s="60">
        <v>0</v>
      </c>
      <c r="AZ48" s="60">
        <v>0</v>
      </c>
      <c r="BA48" s="60">
        <v>0</v>
      </c>
      <c r="BB48" s="70">
        <v>0</v>
      </c>
      <c r="BC48" s="74" t="s">
        <v>226</v>
      </c>
    </row>
    <row r="49" spans="1:55" ht="47.25">
      <c r="A49" s="50" t="s">
        <v>131</v>
      </c>
      <c r="B49" s="51" t="s">
        <v>132</v>
      </c>
      <c r="C49" s="48" t="s">
        <v>133</v>
      </c>
      <c r="D49" s="72" t="s">
        <v>226</v>
      </c>
      <c r="E49" s="60">
        <v>0</v>
      </c>
      <c r="F49" s="60">
        <v>0</v>
      </c>
      <c r="G49" s="60">
        <v>1.84</v>
      </c>
      <c r="H49" s="60">
        <v>0</v>
      </c>
      <c r="I49" s="70">
        <v>0</v>
      </c>
      <c r="J49" s="60">
        <v>0</v>
      </c>
      <c r="K49" s="60">
        <v>0</v>
      </c>
      <c r="L49" s="60">
        <v>0</v>
      </c>
      <c r="M49" s="60">
        <v>0</v>
      </c>
      <c r="N49" s="70">
        <v>0</v>
      </c>
      <c r="O49" s="60">
        <v>0</v>
      </c>
      <c r="P49" s="60">
        <v>0</v>
      </c>
      <c r="Q49" s="60">
        <v>0</v>
      </c>
      <c r="R49" s="60">
        <v>0</v>
      </c>
      <c r="S49" s="70">
        <v>0</v>
      </c>
      <c r="T49" s="60">
        <v>0</v>
      </c>
      <c r="U49" s="60">
        <v>0</v>
      </c>
      <c r="V49" s="60">
        <v>0</v>
      </c>
      <c r="W49" s="60">
        <v>0</v>
      </c>
      <c r="X49" s="70">
        <v>0</v>
      </c>
      <c r="Y49" s="60">
        <v>0</v>
      </c>
      <c r="Z49" s="60">
        <v>0</v>
      </c>
      <c r="AA49" s="60">
        <v>1.84</v>
      </c>
      <c r="AB49" s="60">
        <v>0</v>
      </c>
      <c r="AC49" s="70">
        <v>0</v>
      </c>
      <c r="AD49" s="60">
        <v>0</v>
      </c>
      <c r="AE49" s="60">
        <v>0</v>
      </c>
      <c r="AF49" s="60">
        <v>0</v>
      </c>
      <c r="AG49" s="60">
        <v>0</v>
      </c>
      <c r="AH49" s="70">
        <v>0</v>
      </c>
      <c r="AI49" s="60">
        <v>0</v>
      </c>
      <c r="AJ49" s="60">
        <v>0</v>
      </c>
      <c r="AK49" s="60">
        <v>0</v>
      </c>
      <c r="AL49" s="60">
        <v>0</v>
      </c>
      <c r="AM49" s="70">
        <v>0</v>
      </c>
      <c r="AN49" s="60">
        <v>0</v>
      </c>
      <c r="AO49" s="60">
        <v>0</v>
      </c>
      <c r="AP49" s="60">
        <v>0</v>
      </c>
      <c r="AQ49" s="60">
        <v>0</v>
      </c>
      <c r="AR49" s="70">
        <v>0</v>
      </c>
      <c r="AS49" s="60">
        <v>0</v>
      </c>
      <c r="AT49" s="60">
        <v>0</v>
      </c>
      <c r="AU49" s="60">
        <v>0</v>
      </c>
      <c r="AV49" s="60">
        <v>0</v>
      </c>
      <c r="AW49" s="70">
        <v>0</v>
      </c>
      <c r="AX49" s="60">
        <v>0</v>
      </c>
      <c r="AY49" s="60">
        <v>0</v>
      </c>
      <c r="AZ49" s="60">
        <v>0</v>
      </c>
      <c r="BA49" s="60">
        <v>0</v>
      </c>
      <c r="BB49" s="70">
        <v>0</v>
      </c>
      <c r="BC49" s="74" t="s">
        <v>226</v>
      </c>
    </row>
    <row r="50" spans="1:55" ht="47.25">
      <c r="A50" s="50" t="s">
        <v>134</v>
      </c>
      <c r="B50" s="51" t="s">
        <v>135</v>
      </c>
      <c r="C50" s="48" t="s">
        <v>136</v>
      </c>
      <c r="D50" s="72" t="s">
        <v>226</v>
      </c>
      <c r="E50" s="60">
        <v>0</v>
      </c>
      <c r="F50" s="60">
        <v>0</v>
      </c>
      <c r="G50" s="60">
        <v>2.64</v>
      </c>
      <c r="H50" s="60">
        <v>0</v>
      </c>
      <c r="I50" s="70">
        <v>0</v>
      </c>
      <c r="J50" s="60">
        <v>0</v>
      </c>
      <c r="K50" s="60">
        <v>0</v>
      </c>
      <c r="L50" s="60">
        <v>0</v>
      </c>
      <c r="M50" s="60">
        <v>0</v>
      </c>
      <c r="N50" s="70">
        <v>0</v>
      </c>
      <c r="O50" s="60">
        <v>0</v>
      </c>
      <c r="P50" s="60">
        <v>0</v>
      </c>
      <c r="Q50" s="60">
        <v>0</v>
      </c>
      <c r="R50" s="60">
        <v>0</v>
      </c>
      <c r="S50" s="70">
        <v>0</v>
      </c>
      <c r="T50" s="60">
        <v>0</v>
      </c>
      <c r="U50" s="60">
        <v>0</v>
      </c>
      <c r="V50" s="60">
        <v>0</v>
      </c>
      <c r="W50" s="60">
        <v>0</v>
      </c>
      <c r="X50" s="70">
        <v>0</v>
      </c>
      <c r="Y50" s="60">
        <v>0</v>
      </c>
      <c r="Z50" s="60">
        <v>0</v>
      </c>
      <c r="AA50" s="60">
        <v>2.64</v>
      </c>
      <c r="AB50" s="60">
        <v>0</v>
      </c>
      <c r="AC50" s="70">
        <v>0</v>
      </c>
      <c r="AD50" s="60">
        <v>0</v>
      </c>
      <c r="AE50" s="60">
        <v>0</v>
      </c>
      <c r="AF50" s="60">
        <v>0</v>
      </c>
      <c r="AG50" s="60">
        <v>0</v>
      </c>
      <c r="AH50" s="70">
        <v>0</v>
      </c>
      <c r="AI50" s="60">
        <v>0</v>
      </c>
      <c r="AJ50" s="60">
        <v>0</v>
      </c>
      <c r="AK50" s="60">
        <v>0</v>
      </c>
      <c r="AL50" s="60">
        <v>0</v>
      </c>
      <c r="AM50" s="70">
        <v>0</v>
      </c>
      <c r="AN50" s="60">
        <v>0</v>
      </c>
      <c r="AO50" s="60">
        <v>0</v>
      </c>
      <c r="AP50" s="60">
        <v>0</v>
      </c>
      <c r="AQ50" s="60">
        <v>0</v>
      </c>
      <c r="AR50" s="70">
        <v>0</v>
      </c>
      <c r="AS50" s="60">
        <v>0</v>
      </c>
      <c r="AT50" s="60">
        <v>0</v>
      </c>
      <c r="AU50" s="60">
        <v>0</v>
      </c>
      <c r="AV50" s="60">
        <v>0</v>
      </c>
      <c r="AW50" s="70">
        <v>0</v>
      </c>
      <c r="AX50" s="60">
        <v>0</v>
      </c>
      <c r="AY50" s="60">
        <v>0</v>
      </c>
      <c r="AZ50" s="60">
        <v>0</v>
      </c>
      <c r="BA50" s="60">
        <v>0</v>
      </c>
      <c r="BB50" s="70">
        <v>0</v>
      </c>
      <c r="BC50" s="74" t="s">
        <v>226</v>
      </c>
    </row>
    <row r="51" spans="1:55" ht="47.25">
      <c r="A51" s="50" t="s">
        <v>137</v>
      </c>
      <c r="B51" s="51" t="s">
        <v>138</v>
      </c>
      <c r="C51" s="48" t="s">
        <v>139</v>
      </c>
      <c r="D51" s="72" t="s">
        <v>226</v>
      </c>
      <c r="E51" s="60">
        <v>0</v>
      </c>
      <c r="F51" s="60">
        <v>0</v>
      </c>
      <c r="G51" s="60">
        <v>1.64</v>
      </c>
      <c r="H51" s="60">
        <v>0</v>
      </c>
      <c r="I51" s="70">
        <v>0</v>
      </c>
      <c r="J51" s="60">
        <v>0</v>
      </c>
      <c r="K51" s="60">
        <v>0</v>
      </c>
      <c r="L51" s="60">
        <v>0</v>
      </c>
      <c r="M51" s="60">
        <v>0</v>
      </c>
      <c r="N51" s="70">
        <v>0</v>
      </c>
      <c r="O51" s="60">
        <v>0</v>
      </c>
      <c r="P51" s="60">
        <v>0</v>
      </c>
      <c r="Q51" s="60">
        <v>0</v>
      </c>
      <c r="R51" s="60">
        <v>0</v>
      </c>
      <c r="S51" s="70">
        <v>0</v>
      </c>
      <c r="T51" s="60">
        <v>0</v>
      </c>
      <c r="U51" s="60">
        <v>0</v>
      </c>
      <c r="V51" s="60">
        <v>0</v>
      </c>
      <c r="W51" s="60">
        <v>0</v>
      </c>
      <c r="X51" s="70">
        <v>0</v>
      </c>
      <c r="Y51" s="60">
        <v>0</v>
      </c>
      <c r="Z51" s="60">
        <v>0</v>
      </c>
      <c r="AA51" s="60">
        <v>1.64</v>
      </c>
      <c r="AB51" s="60">
        <v>0</v>
      </c>
      <c r="AC51" s="70">
        <v>0</v>
      </c>
      <c r="AD51" s="60">
        <v>0</v>
      </c>
      <c r="AE51" s="60">
        <v>0</v>
      </c>
      <c r="AF51" s="60">
        <v>0</v>
      </c>
      <c r="AG51" s="60">
        <v>0</v>
      </c>
      <c r="AH51" s="70">
        <v>0</v>
      </c>
      <c r="AI51" s="60">
        <v>0</v>
      </c>
      <c r="AJ51" s="60">
        <v>0</v>
      </c>
      <c r="AK51" s="60">
        <v>0</v>
      </c>
      <c r="AL51" s="60">
        <v>0</v>
      </c>
      <c r="AM51" s="70">
        <v>0</v>
      </c>
      <c r="AN51" s="60">
        <v>0</v>
      </c>
      <c r="AO51" s="60">
        <v>0</v>
      </c>
      <c r="AP51" s="60">
        <v>0</v>
      </c>
      <c r="AQ51" s="60">
        <v>0</v>
      </c>
      <c r="AR51" s="70">
        <v>0</v>
      </c>
      <c r="AS51" s="60">
        <v>0</v>
      </c>
      <c r="AT51" s="60">
        <v>0</v>
      </c>
      <c r="AU51" s="60">
        <v>0</v>
      </c>
      <c r="AV51" s="60">
        <v>0</v>
      </c>
      <c r="AW51" s="70">
        <v>0</v>
      </c>
      <c r="AX51" s="60">
        <v>0</v>
      </c>
      <c r="AY51" s="60">
        <v>0</v>
      </c>
      <c r="AZ51" s="60">
        <v>0</v>
      </c>
      <c r="BA51" s="60">
        <v>0</v>
      </c>
      <c r="BB51" s="70">
        <v>0</v>
      </c>
      <c r="BC51" s="74" t="s">
        <v>226</v>
      </c>
    </row>
    <row r="52" spans="1:55" ht="47.25">
      <c r="A52" s="50" t="s">
        <v>140</v>
      </c>
      <c r="B52" s="51" t="s">
        <v>141</v>
      </c>
      <c r="C52" s="48" t="s">
        <v>142</v>
      </c>
      <c r="D52" s="72" t="s">
        <v>226</v>
      </c>
      <c r="E52" s="60">
        <v>0</v>
      </c>
      <c r="F52" s="60">
        <v>0</v>
      </c>
      <c r="G52" s="60">
        <v>2.68</v>
      </c>
      <c r="H52" s="60">
        <v>0</v>
      </c>
      <c r="I52" s="70">
        <v>0</v>
      </c>
      <c r="J52" s="60">
        <v>0</v>
      </c>
      <c r="K52" s="60">
        <v>0</v>
      </c>
      <c r="L52" s="60">
        <v>0</v>
      </c>
      <c r="M52" s="60">
        <v>0</v>
      </c>
      <c r="N52" s="70">
        <v>0</v>
      </c>
      <c r="O52" s="60">
        <v>0</v>
      </c>
      <c r="P52" s="60">
        <v>0</v>
      </c>
      <c r="Q52" s="60">
        <v>0</v>
      </c>
      <c r="R52" s="60">
        <v>0</v>
      </c>
      <c r="S52" s="70">
        <v>0</v>
      </c>
      <c r="T52" s="60">
        <v>0</v>
      </c>
      <c r="U52" s="60">
        <v>0</v>
      </c>
      <c r="V52" s="60">
        <v>0</v>
      </c>
      <c r="W52" s="60">
        <v>0</v>
      </c>
      <c r="X52" s="70">
        <v>0</v>
      </c>
      <c r="Y52" s="60">
        <v>0</v>
      </c>
      <c r="Z52" s="60">
        <v>0</v>
      </c>
      <c r="AA52" s="60">
        <v>2.68</v>
      </c>
      <c r="AB52" s="60">
        <v>0</v>
      </c>
      <c r="AC52" s="70">
        <v>0</v>
      </c>
      <c r="AD52" s="60">
        <v>0</v>
      </c>
      <c r="AE52" s="60">
        <v>0</v>
      </c>
      <c r="AF52" s="60">
        <v>0</v>
      </c>
      <c r="AG52" s="60">
        <v>0</v>
      </c>
      <c r="AH52" s="70">
        <v>0</v>
      </c>
      <c r="AI52" s="60">
        <v>0</v>
      </c>
      <c r="AJ52" s="60">
        <v>0</v>
      </c>
      <c r="AK52" s="60">
        <v>0</v>
      </c>
      <c r="AL52" s="60">
        <v>0</v>
      </c>
      <c r="AM52" s="70">
        <v>0</v>
      </c>
      <c r="AN52" s="60">
        <v>0</v>
      </c>
      <c r="AO52" s="60">
        <v>0</v>
      </c>
      <c r="AP52" s="60">
        <v>0</v>
      </c>
      <c r="AQ52" s="60">
        <v>0</v>
      </c>
      <c r="AR52" s="70">
        <v>0</v>
      </c>
      <c r="AS52" s="60">
        <v>0</v>
      </c>
      <c r="AT52" s="60">
        <v>0</v>
      </c>
      <c r="AU52" s="60">
        <v>0</v>
      </c>
      <c r="AV52" s="60">
        <v>0</v>
      </c>
      <c r="AW52" s="70">
        <v>0</v>
      </c>
      <c r="AX52" s="60">
        <v>0</v>
      </c>
      <c r="AY52" s="60">
        <v>0</v>
      </c>
      <c r="AZ52" s="60">
        <v>0</v>
      </c>
      <c r="BA52" s="60">
        <v>0</v>
      </c>
      <c r="BB52" s="70">
        <v>0</v>
      </c>
      <c r="BC52" s="74" t="s">
        <v>226</v>
      </c>
    </row>
    <row r="53" spans="1:55" ht="47.25">
      <c r="A53" s="50" t="s">
        <v>143</v>
      </c>
      <c r="B53" s="51" t="s">
        <v>144</v>
      </c>
      <c r="C53" s="48" t="s">
        <v>145</v>
      </c>
      <c r="D53" s="72" t="s">
        <v>226</v>
      </c>
      <c r="E53" s="60">
        <v>0</v>
      </c>
      <c r="F53" s="60">
        <v>0</v>
      </c>
      <c r="G53" s="60">
        <v>5.32</v>
      </c>
      <c r="H53" s="60">
        <v>0</v>
      </c>
      <c r="I53" s="70">
        <v>0</v>
      </c>
      <c r="J53" s="60">
        <v>0</v>
      </c>
      <c r="K53" s="60">
        <v>0</v>
      </c>
      <c r="L53" s="60">
        <v>0</v>
      </c>
      <c r="M53" s="60">
        <v>0</v>
      </c>
      <c r="N53" s="70">
        <v>0</v>
      </c>
      <c r="O53" s="60">
        <v>0</v>
      </c>
      <c r="P53" s="60">
        <v>0</v>
      </c>
      <c r="Q53" s="60">
        <v>0</v>
      </c>
      <c r="R53" s="60">
        <v>0</v>
      </c>
      <c r="S53" s="70">
        <v>0</v>
      </c>
      <c r="T53" s="60">
        <v>0</v>
      </c>
      <c r="U53" s="60">
        <v>0</v>
      </c>
      <c r="V53" s="60">
        <v>0</v>
      </c>
      <c r="W53" s="60">
        <v>0</v>
      </c>
      <c r="X53" s="70">
        <v>0</v>
      </c>
      <c r="Y53" s="60">
        <v>0</v>
      </c>
      <c r="Z53" s="60">
        <v>0</v>
      </c>
      <c r="AA53" s="60">
        <v>5.32</v>
      </c>
      <c r="AB53" s="60">
        <v>0</v>
      </c>
      <c r="AC53" s="70">
        <v>0</v>
      </c>
      <c r="AD53" s="60">
        <v>0</v>
      </c>
      <c r="AE53" s="60">
        <v>0</v>
      </c>
      <c r="AF53" s="60">
        <v>0</v>
      </c>
      <c r="AG53" s="60">
        <v>0</v>
      </c>
      <c r="AH53" s="70">
        <v>0</v>
      </c>
      <c r="AI53" s="60">
        <v>0</v>
      </c>
      <c r="AJ53" s="60">
        <v>0</v>
      </c>
      <c r="AK53" s="60">
        <v>0</v>
      </c>
      <c r="AL53" s="60">
        <v>0</v>
      </c>
      <c r="AM53" s="70">
        <v>0</v>
      </c>
      <c r="AN53" s="60">
        <v>0</v>
      </c>
      <c r="AO53" s="60">
        <v>0</v>
      </c>
      <c r="AP53" s="60">
        <v>0</v>
      </c>
      <c r="AQ53" s="60">
        <v>0</v>
      </c>
      <c r="AR53" s="70">
        <v>0</v>
      </c>
      <c r="AS53" s="60">
        <v>0</v>
      </c>
      <c r="AT53" s="60">
        <v>0</v>
      </c>
      <c r="AU53" s="60">
        <v>0</v>
      </c>
      <c r="AV53" s="60">
        <v>0</v>
      </c>
      <c r="AW53" s="70">
        <v>0</v>
      </c>
      <c r="AX53" s="60">
        <v>0</v>
      </c>
      <c r="AY53" s="60">
        <v>0</v>
      </c>
      <c r="AZ53" s="60">
        <v>0</v>
      </c>
      <c r="BA53" s="60">
        <v>0</v>
      </c>
      <c r="BB53" s="70">
        <v>0</v>
      </c>
      <c r="BC53" s="74" t="s">
        <v>226</v>
      </c>
    </row>
    <row r="54" spans="1:55" ht="63">
      <c r="A54" s="50" t="s">
        <v>146</v>
      </c>
      <c r="B54" s="51" t="s">
        <v>147</v>
      </c>
      <c r="C54" s="48" t="s">
        <v>148</v>
      </c>
      <c r="D54" s="72" t="s">
        <v>226</v>
      </c>
      <c r="E54" s="60">
        <v>0</v>
      </c>
      <c r="F54" s="60">
        <v>0</v>
      </c>
      <c r="G54" s="60">
        <v>2.56</v>
      </c>
      <c r="H54" s="60">
        <v>0</v>
      </c>
      <c r="I54" s="70">
        <v>0</v>
      </c>
      <c r="J54" s="60">
        <v>0</v>
      </c>
      <c r="K54" s="60">
        <v>0</v>
      </c>
      <c r="L54" s="60">
        <v>0</v>
      </c>
      <c r="M54" s="60">
        <v>0</v>
      </c>
      <c r="N54" s="70">
        <v>0</v>
      </c>
      <c r="O54" s="60">
        <v>0</v>
      </c>
      <c r="P54" s="60">
        <v>0</v>
      </c>
      <c r="Q54" s="60">
        <v>0</v>
      </c>
      <c r="R54" s="60">
        <v>0</v>
      </c>
      <c r="S54" s="70">
        <v>0</v>
      </c>
      <c r="T54" s="60">
        <v>0</v>
      </c>
      <c r="U54" s="60">
        <v>0</v>
      </c>
      <c r="V54" s="60">
        <v>0</v>
      </c>
      <c r="W54" s="60">
        <v>0</v>
      </c>
      <c r="X54" s="70">
        <v>0</v>
      </c>
      <c r="Y54" s="60">
        <v>0</v>
      </c>
      <c r="Z54" s="60">
        <v>0</v>
      </c>
      <c r="AA54" s="60">
        <v>2.56</v>
      </c>
      <c r="AB54" s="60">
        <v>0</v>
      </c>
      <c r="AC54" s="70">
        <v>0</v>
      </c>
      <c r="AD54" s="60">
        <v>0</v>
      </c>
      <c r="AE54" s="60">
        <v>0</v>
      </c>
      <c r="AF54" s="60">
        <v>0</v>
      </c>
      <c r="AG54" s="60">
        <v>0</v>
      </c>
      <c r="AH54" s="70">
        <v>0</v>
      </c>
      <c r="AI54" s="60">
        <v>0</v>
      </c>
      <c r="AJ54" s="60">
        <v>0</v>
      </c>
      <c r="AK54" s="60">
        <v>0</v>
      </c>
      <c r="AL54" s="60">
        <v>0</v>
      </c>
      <c r="AM54" s="70">
        <v>0</v>
      </c>
      <c r="AN54" s="60">
        <v>0</v>
      </c>
      <c r="AO54" s="60">
        <v>0</v>
      </c>
      <c r="AP54" s="60">
        <v>0</v>
      </c>
      <c r="AQ54" s="60">
        <v>0</v>
      </c>
      <c r="AR54" s="70">
        <v>0</v>
      </c>
      <c r="AS54" s="60">
        <v>0</v>
      </c>
      <c r="AT54" s="60">
        <v>0</v>
      </c>
      <c r="AU54" s="60">
        <v>0</v>
      </c>
      <c r="AV54" s="60">
        <v>0</v>
      </c>
      <c r="AW54" s="70">
        <v>0</v>
      </c>
      <c r="AX54" s="60">
        <v>0</v>
      </c>
      <c r="AY54" s="60">
        <v>0</v>
      </c>
      <c r="AZ54" s="60">
        <v>0</v>
      </c>
      <c r="BA54" s="60">
        <v>0</v>
      </c>
      <c r="BB54" s="70">
        <v>0</v>
      </c>
      <c r="BC54" s="74" t="s">
        <v>226</v>
      </c>
    </row>
    <row r="55" spans="1:55" ht="63">
      <c r="A55" s="50" t="s">
        <v>149</v>
      </c>
      <c r="B55" s="51" t="s">
        <v>150</v>
      </c>
      <c r="C55" s="48" t="s">
        <v>151</v>
      </c>
      <c r="D55" s="72" t="s">
        <v>226</v>
      </c>
      <c r="E55" s="60">
        <v>0</v>
      </c>
      <c r="F55" s="60">
        <v>0</v>
      </c>
      <c r="G55" s="60">
        <v>2.0299999999999998</v>
      </c>
      <c r="H55" s="60">
        <v>0</v>
      </c>
      <c r="I55" s="70">
        <v>0</v>
      </c>
      <c r="J55" s="60">
        <v>0</v>
      </c>
      <c r="K55" s="60">
        <v>0</v>
      </c>
      <c r="L55" s="60">
        <v>0</v>
      </c>
      <c r="M55" s="60">
        <v>0</v>
      </c>
      <c r="N55" s="70">
        <v>0</v>
      </c>
      <c r="O55" s="60">
        <v>0</v>
      </c>
      <c r="P55" s="60">
        <v>0</v>
      </c>
      <c r="Q55" s="60">
        <v>0</v>
      </c>
      <c r="R55" s="60">
        <v>0</v>
      </c>
      <c r="S55" s="70">
        <v>0</v>
      </c>
      <c r="T55" s="60">
        <v>0</v>
      </c>
      <c r="U55" s="60">
        <v>0</v>
      </c>
      <c r="V55" s="60">
        <v>0</v>
      </c>
      <c r="W55" s="60">
        <v>0</v>
      </c>
      <c r="X55" s="70">
        <v>0</v>
      </c>
      <c r="Y55" s="60">
        <v>0</v>
      </c>
      <c r="Z55" s="60">
        <v>0</v>
      </c>
      <c r="AA55" s="60">
        <v>2.0299999999999998</v>
      </c>
      <c r="AB55" s="60">
        <v>0</v>
      </c>
      <c r="AC55" s="70">
        <v>0</v>
      </c>
      <c r="AD55" s="60">
        <v>0</v>
      </c>
      <c r="AE55" s="60">
        <v>0</v>
      </c>
      <c r="AF55" s="60">
        <v>0</v>
      </c>
      <c r="AG55" s="60">
        <v>0</v>
      </c>
      <c r="AH55" s="70">
        <v>0</v>
      </c>
      <c r="AI55" s="60">
        <v>0</v>
      </c>
      <c r="AJ55" s="60">
        <v>0</v>
      </c>
      <c r="AK55" s="60">
        <v>0</v>
      </c>
      <c r="AL55" s="60">
        <v>0</v>
      </c>
      <c r="AM55" s="70">
        <v>0</v>
      </c>
      <c r="AN55" s="60">
        <v>0</v>
      </c>
      <c r="AO55" s="60">
        <v>0</v>
      </c>
      <c r="AP55" s="60">
        <v>0</v>
      </c>
      <c r="AQ55" s="60">
        <v>0</v>
      </c>
      <c r="AR55" s="70">
        <v>0</v>
      </c>
      <c r="AS55" s="60">
        <v>0</v>
      </c>
      <c r="AT55" s="60">
        <v>0</v>
      </c>
      <c r="AU55" s="60">
        <v>0</v>
      </c>
      <c r="AV55" s="60">
        <v>0</v>
      </c>
      <c r="AW55" s="70">
        <v>0</v>
      </c>
      <c r="AX55" s="60">
        <v>0</v>
      </c>
      <c r="AY55" s="60">
        <v>0</v>
      </c>
      <c r="AZ55" s="60">
        <v>0</v>
      </c>
      <c r="BA55" s="60">
        <v>0</v>
      </c>
      <c r="BB55" s="70">
        <v>0</v>
      </c>
      <c r="BC55" s="74" t="s">
        <v>226</v>
      </c>
    </row>
    <row r="56" spans="1:55" ht="63">
      <c r="A56" s="50" t="s">
        <v>152</v>
      </c>
      <c r="B56" s="51" t="s">
        <v>153</v>
      </c>
      <c r="C56" s="48" t="s">
        <v>154</v>
      </c>
      <c r="D56" s="72" t="s">
        <v>226</v>
      </c>
      <c r="E56" s="60">
        <v>0</v>
      </c>
      <c r="F56" s="60">
        <v>0</v>
      </c>
      <c r="G56" s="60">
        <v>3.2</v>
      </c>
      <c r="H56" s="60">
        <v>0</v>
      </c>
      <c r="I56" s="70">
        <v>0</v>
      </c>
      <c r="J56" s="60">
        <v>0</v>
      </c>
      <c r="K56" s="60">
        <v>0</v>
      </c>
      <c r="L56" s="60">
        <v>0</v>
      </c>
      <c r="M56" s="60">
        <v>0</v>
      </c>
      <c r="N56" s="70">
        <v>0</v>
      </c>
      <c r="O56" s="60">
        <v>0</v>
      </c>
      <c r="P56" s="60">
        <v>0</v>
      </c>
      <c r="Q56" s="60">
        <v>0</v>
      </c>
      <c r="R56" s="60">
        <v>0</v>
      </c>
      <c r="S56" s="70">
        <v>0</v>
      </c>
      <c r="T56" s="60">
        <v>0</v>
      </c>
      <c r="U56" s="60">
        <v>0</v>
      </c>
      <c r="V56" s="60">
        <v>0</v>
      </c>
      <c r="W56" s="60">
        <v>0</v>
      </c>
      <c r="X56" s="70">
        <v>0</v>
      </c>
      <c r="Y56" s="60">
        <v>0</v>
      </c>
      <c r="Z56" s="60">
        <v>0</v>
      </c>
      <c r="AA56" s="60">
        <v>3.2</v>
      </c>
      <c r="AB56" s="60">
        <v>0</v>
      </c>
      <c r="AC56" s="70">
        <v>0</v>
      </c>
      <c r="AD56" s="60">
        <v>0</v>
      </c>
      <c r="AE56" s="60">
        <v>0</v>
      </c>
      <c r="AF56" s="60">
        <v>0</v>
      </c>
      <c r="AG56" s="60">
        <v>0</v>
      </c>
      <c r="AH56" s="70">
        <v>0</v>
      </c>
      <c r="AI56" s="60">
        <v>0</v>
      </c>
      <c r="AJ56" s="60">
        <v>0</v>
      </c>
      <c r="AK56" s="60">
        <v>0</v>
      </c>
      <c r="AL56" s="60">
        <v>0</v>
      </c>
      <c r="AM56" s="70">
        <v>0</v>
      </c>
      <c r="AN56" s="60">
        <v>0</v>
      </c>
      <c r="AO56" s="60">
        <v>0</v>
      </c>
      <c r="AP56" s="60">
        <v>0</v>
      </c>
      <c r="AQ56" s="60">
        <v>0</v>
      </c>
      <c r="AR56" s="70">
        <v>0</v>
      </c>
      <c r="AS56" s="60">
        <v>0</v>
      </c>
      <c r="AT56" s="60">
        <v>0</v>
      </c>
      <c r="AU56" s="60">
        <v>0</v>
      </c>
      <c r="AV56" s="60">
        <v>0</v>
      </c>
      <c r="AW56" s="70">
        <v>0</v>
      </c>
      <c r="AX56" s="60">
        <v>0</v>
      </c>
      <c r="AY56" s="60">
        <v>0</v>
      </c>
      <c r="AZ56" s="60">
        <v>0</v>
      </c>
      <c r="BA56" s="60">
        <v>0</v>
      </c>
      <c r="BB56" s="70">
        <v>0</v>
      </c>
      <c r="BC56" s="74" t="s">
        <v>226</v>
      </c>
    </row>
    <row r="57" spans="1:55" ht="63">
      <c r="A57" s="50" t="s">
        <v>155</v>
      </c>
      <c r="B57" s="51" t="s">
        <v>156</v>
      </c>
      <c r="C57" s="48" t="s">
        <v>157</v>
      </c>
      <c r="D57" s="72" t="s">
        <v>226</v>
      </c>
      <c r="E57" s="60">
        <v>0</v>
      </c>
      <c r="F57" s="60">
        <v>0</v>
      </c>
      <c r="G57" s="60">
        <v>2.64</v>
      </c>
      <c r="H57" s="60">
        <v>0</v>
      </c>
      <c r="I57" s="70">
        <v>0</v>
      </c>
      <c r="J57" s="60">
        <v>0</v>
      </c>
      <c r="K57" s="60">
        <v>0</v>
      </c>
      <c r="L57" s="60">
        <v>0</v>
      </c>
      <c r="M57" s="60">
        <v>0</v>
      </c>
      <c r="N57" s="70">
        <v>0</v>
      </c>
      <c r="O57" s="60">
        <v>0</v>
      </c>
      <c r="P57" s="60">
        <v>0</v>
      </c>
      <c r="Q57" s="60">
        <v>0</v>
      </c>
      <c r="R57" s="60">
        <v>0</v>
      </c>
      <c r="S57" s="70">
        <v>0</v>
      </c>
      <c r="T57" s="60">
        <v>0</v>
      </c>
      <c r="U57" s="60">
        <v>0</v>
      </c>
      <c r="V57" s="60">
        <v>0</v>
      </c>
      <c r="W57" s="60">
        <v>0</v>
      </c>
      <c r="X57" s="70">
        <v>0</v>
      </c>
      <c r="Y57" s="60">
        <v>0</v>
      </c>
      <c r="Z57" s="60">
        <v>0</v>
      </c>
      <c r="AA57" s="60">
        <v>2.64</v>
      </c>
      <c r="AB57" s="60">
        <v>0</v>
      </c>
      <c r="AC57" s="70">
        <v>0</v>
      </c>
      <c r="AD57" s="60">
        <v>0</v>
      </c>
      <c r="AE57" s="60">
        <v>0</v>
      </c>
      <c r="AF57" s="60">
        <v>0</v>
      </c>
      <c r="AG57" s="60">
        <v>0</v>
      </c>
      <c r="AH57" s="70">
        <v>0</v>
      </c>
      <c r="AI57" s="60">
        <v>0</v>
      </c>
      <c r="AJ57" s="60">
        <v>0</v>
      </c>
      <c r="AK57" s="60">
        <v>0</v>
      </c>
      <c r="AL57" s="60">
        <v>0</v>
      </c>
      <c r="AM57" s="70">
        <v>0</v>
      </c>
      <c r="AN57" s="60">
        <v>0</v>
      </c>
      <c r="AO57" s="60">
        <v>0</v>
      </c>
      <c r="AP57" s="60">
        <v>0</v>
      </c>
      <c r="AQ57" s="60">
        <v>0</v>
      </c>
      <c r="AR57" s="70">
        <v>0</v>
      </c>
      <c r="AS57" s="60">
        <v>0</v>
      </c>
      <c r="AT57" s="60">
        <v>0</v>
      </c>
      <c r="AU57" s="60">
        <v>0</v>
      </c>
      <c r="AV57" s="60">
        <v>0</v>
      </c>
      <c r="AW57" s="70">
        <v>0</v>
      </c>
      <c r="AX57" s="60">
        <v>0</v>
      </c>
      <c r="AY57" s="60">
        <v>0</v>
      </c>
      <c r="AZ57" s="60">
        <v>0</v>
      </c>
      <c r="BA57" s="60">
        <v>0</v>
      </c>
      <c r="BB57" s="70">
        <v>0</v>
      </c>
      <c r="BC57" s="74" t="s">
        <v>226</v>
      </c>
    </row>
    <row r="58" spans="1:55" ht="47.25">
      <c r="A58" s="50" t="s">
        <v>158</v>
      </c>
      <c r="B58" s="51" t="s">
        <v>159</v>
      </c>
      <c r="C58" s="48" t="s">
        <v>160</v>
      </c>
      <c r="D58" s="72" t="s">
        <v>226</v>
      </c>
      <c r="E58" s="60">
        <v>0</v>
      </c>
      <c r="F58" s="60">
        <v>0</v>
      </c>
      <c r="G58" s="60">
        <v>2.2999999999999998</v>
      </c>
      <c r="H58" s="60">
        <v>0</v>
      </c>
      <c r="I58" s="70">
        <v>0</v>
      </c>
      <c r="J58" s="60">
        <v>0</v>
      </c>
      <c r="K58" s="60">
        <v>0</v>
      </c>
      <c r="L58" s="60">
        <v>0</v>
      </c>
      <c r="M58" s="60">
        <v>0</v>
      </c>
      <c r="N58" s="70">
        <v>0</v>
      </c>
      <c r="O58" s="60">
        <v>0</v>
      </c>
      <c r="P58" s="60">
        <v>0</v>
      </c>
      <c r="Q58" s="60">
        <v>0</v>
      </c>
      <c r="R58" s="60">
        <v>0</v>
      </c>
      <c r="S58" s="70">
        <v>0</v>
      </c>
      <c r="T58" s="60">
        <v>0</v>
      </c>
      <c r="U58" s="60">
        <v>0</v>
      </c>
      <c r="V58" s="60">
        <v>0</v>
      </c>
      <c r="W58" s="60">
        <v>0</v>
      </c>
      <c r="X58" s="70">
        <v>0</v>
      </c>
      <c r="Y58" s="60">
        <v>0</v>
      </c>
      <c r="Z58" s="60">
        <v>0</v>
      </c>
      <c r="AA58" s="60">
        <v>2.2999999999999998</v>
      </c>
      <c r="AB58" s="60">
        <v>0</v>
      </c>
      <c r="AC58" s="70">
        <v>0</v>
      </c>
      <c r="AD58" s="60">
        <v>0</v>
      </c>
      <c r="AE58" s="60">
        <v>0</v>
      </c>
      <c r="AF58" s="60">
        <v>0</v>
      </c>
      <c r="AG58" s="60">
        <v>0</v>
      </c>
      <c r="AH58" s="70">
        <v>0</v>
      </c>
      <c r="AI58" s="60">
        <v>0</v>
      </c>
      <c r="AJ58" s="60">
        <v>0</v>
      </c>
      <c r="AK58" s="60">
        <v>0</v>
      </c>
      <c r="AL58" s="60">
        <v>0</v>
      </c>
      <c r="AM58" s="70">
        <v>0</v>
      </c>
      <c r="AN58" s="60">
        <v>0</v>
      </c>
      <c r="AO58" s="60">
        <v>0</v>
      </c>
      <c r="AP58" s="60">
        <v>0</v>
      </c>
      <c r="AQ58" s="60">
        <v>0</v>
      </c>
      <c r="AR58" s="70">
        <v>0</v>
      </c>
      <c r="AS58" s="60">
        <v>0</v>
      </c>
      <c r="AT58" s="60">
        <v>0</v>
      </c>
      <c r="AU58" s="60">
        <v>0</v>
      </c>
      <c r="AV58" s="60">
        <v>0</v>
      </c>
      <c r="AW58" s="70">
        <v>0</v>
      </c>
      <c r="AX58" s="60">
        <v>0</v>
      </c>
      <c r="AY58" s="60">
        <v>0</v>
      </c>
      <c r="AZ58" s="60">
        <v>0</v>
      </c>
      <c r="BA58" s="60">
        <v>0</v>
      </c>
      <c r="BB58" s="70">
        <v>0</v>
      </c>
      <c r="BC58" s="74" t="s">
        <v>226</v>
      </c>
    </row>
    <row r="59" spans="1:55" ht="63">
      <c r="A59" s="50" t="s">
        <v>161</v>
      </c>
      <c r="B59" s="51" t="s">
        <v>162</v>
      </c>
      <c r="C59" s="48" t="s">
        <v>163</v>
      </c>
      <c r="D59" s="72" t="s">
        <v>226</v>
      </c>
      <c r="E59" s="60">
        <v>0</v>
      </c>
      <c r="F59" s="60">
        <v>0</v>
      </c>
      <c r="G59" s="60">
        <v>1.3</v>
      </c>
      <c r="H59" s="60">
        <v>0</v>
      </c>
      <c r="I59" s="70">
        <v>0</v>
      </c>
      <c r="J59" s="60">
        <v>0</v>
      </c>
      <c r="K59" s="60">
        <v>0</v>
      </c>
      <c r="L59" s="60">
        <v>0</v>
      </c>
      <c r="M59" s="60">
        <v>0</v>
      </c>
      <c r="N59" s="70">
        <v>0</v>
      </c>
      <c r="O59" s="60">
        <v>0</v>
      </c>
      <c r="P59" s="60">
        <v>0</v>
      </c>
      <c r="Q59" s="60">
        <v>0</v>
      </c>
      <c r="R59" s="60">
        <v>0</v>
      </c>
      <c r="S59" s="70">
        <v>0</v>
      </c>
      <c r="T59" s="60">
        <v>0</v>
      </c>
      <c r="U59" s="60">
        <v>0</v>
      </c>
      <c r="V59" s="60">
        <v>0</v>
      </c>
      <c r="W59" s="60">
        <v>0</v>
      </c>
      <c r="X59" s="70">
        <v>0</v>
      </c>
      <c r="Y59" s="60">
        <v>0</v>
      </c>
      <c r="Z59" s="60">
        <v>0</v>
      </c>
      <c r="AA59" s="60">
        <v>1.3</v>
      </c>
      <c r="AB59" s="60">
        <v>0</v>
      </c>
      <c r="AC59" s="70">
        <v>0</v>
      </c>
      <c r="AD59" s="60">
        <v>0</v>
      </c>
      <c r="AE59" s="60">
        <v>0</v>
      </c>
      <c r="AF59" s="60">
        <v>0</v>
      </c>
      <c r="AG59" s="60">
        <v>0</v>
      </c>
      <c r="AH59" s="70">
        <v>0</v>
      </c>
      <c r="AI59" s="60">
        <v>0</v>
      </c>
      <c r="AJ59" s="60">
        <v>0</v>
      </c>
      <c r="AK59" s="60">
        <v>0</v>
      </c>
      <c r="AL59" s="60">
        <v>0</v>
      </c>
      <c r="AM59" s="70">
        <v>0</v>
      </c>
      <c r="AN59" s="60">
        <v>0</v>
      </c>
      <c r="AO59" s="60">
        <v>0</v>
      </c>
      <c r="AP59" s="60">
        <v>0</v>
      </c>
      <c r="AQ59" s="60">
        <v>0</v>
      </c>
      <c r="AR59" s="70">
        <v>0</v>
      </c>
      <c r="AS59" s="60">
        <v>0</v>
      </c>
      <c r="AT59" s="60">
        <v>0</v>
      </c>
      <c r="AU59" s="60">
        <v>0</v>
      </c>
      <c r="AV59" s="60">
        <v>0</v>
      </c>
      <c r="AW59" s="70">
        <v>0</v>
      </c>
      <c r="AX59" s="60">
        <v>0</v>
      </c>
      <c r="AY59" s="60">
        <v>0</v>
      </c>
      <c r="AZ59" s="60">
        <v>0</v>
      </c>
      <c r="BA59" s="60">
        <v>0</v>
      </c>
      <c r="BB59" s="70">
        <v>0</v>
      </c>
      <c r="BC59" s="74" t="s">
        <v>226</v>
      </c>
    </row>
    <row r="60" spans="1:55" ht="63">
      <c r="A60" s="46" t="s">
        <v>164</v>
      </c>
      <c r="B60" s="47" t="s">
        <v>165</v>
      </c>
      <c r="C60" s="48" t="s">
        <v>71</v>
      </c>
      <c r="D60" s="58" t="s">
        <v>226</v>
      </c>
      <c r="E60" s="60">
        <v>0</v>
      </c>
      <c r="F60" s="60">
        <v>0</v>
      </c>
      <c r="G60" s="60">
        <v>0</v>
      </c>
      <c r="H60" s="60">
        <v>0</v>
      </c>
      <c r="I60" s="70">
        <v>0</v>
      </c>
      <c r="J60" s="60">
        <v>0</v>
      </c>
      <c r="K60" s="60">
        <v>0</v>
      </c>
      <c r="L60" s="60">
        <v>0</v>
      </c>
      <c r="M60" s="60">
        <v>0</v>
      </c>
      <c r="N60" s="70">
        <v>0</v>
      </c>
      <c r="O60" s="60">
        <v>0</v>
      </c>
      <c r="P60" s="60">
        <v>0</v>
      </c>
      <c r="Q60" s="60">
        <v>0</v>
      </c>
      <c r="R60" s="60">
        <v>0</v>
      </c>
      <c r="S60" s="70">
        <v>0</v>
      </c>
      <c r="T60" s="60">
        <v>0</v>
      </c>
      <c r="U60" s="60">
        <v>0</v>
      </c>
      <c r="V60" s="60">
        <v>0</v>
      </c>
      <c r="W60" s="60">
        <v>0</v>
      </c>
      <c r="X60" s="70">
        <v>0</v>
      </c>
      <c r="Y60" s="60">
        <v>0</v>
      </c>
      <c r="Z60" s="60">
        <v>0</v>
      </c>
      <c r="AA60" s="60">
        <v>0</v>
      </c>
      <c r="AB60" s="60">
        <v>0</v>
      </c>
      <c r="AC60" s="70">
        <v>0</v>
      </c>
      <c r="AD60" s="60">
        <v>0</v>
      </c>
      <c r="AE60" s="60">
        <v>0</v>
      </c>
      <c r="AF60" s="60">
        <v>0</v>
      </c>
      <c r="AG60" s="60">
        <v>0</v>
      </c>
      <c r="AH60" s="70">
        <v>0</v>
      </c>
      <c r="AI60" s="60">
        <v>0</v>
      </c>
      <c r="AJ60" s="60">
        <v>0</v>
      </c>
      <c r="AK60" s="60">
        <v>0</v>
      </c>
      <c r="AL60" s="60">
        <v>0</v>
      </c>
      <c r="AM60" s="70">
        <v>0</v>
      </c>
      <c r="AN60" s="60">
        <v>0</v>
      </c>
      <c r="AO60" s="60">
        <v>0</v>
      </c>
      <c r="AP60" s="60">
        <v>0</v>
      </c>
      <c r="AQ60" s="60">
        <v>0</v>
      </c>
      <c r="AR60" s="70">
        <v>0</v>
      </c>
      <c r="AS60" s="60">
        <v>0</v>
      </c>
      <c r="AT60" s="60">
        <v>0</v>
      </c>
      <c r="AU60" s="60">
        <v>0</v>
      </c>
      <c r="AV60" s="60">
        <v>0</v>
      </c>
      <c r="AW60" s="70">
        <v>0</v>
      </c>
      <c r="AX60" s="60">
        <v>0</v>
      </c>
      <c r="AY60" s="60">
        <v>0</v>
      </c>
      <c r="AZ60" s="60">
        <v>0</v>
      </c>
      <c r="BA60" s="60">
        <v>0</v>
      </c>
      <c r="BB60" s="70">
        <v>0</v>
      </c>
      <c r="BC60" s="73" t="s">
        <v>226</v>
      </c>
    </row>
    <row r="61" spans="1:55" ht="31.5">
      <c r="A61" s="46" t="s">
        <v>166</v>
      </c>
      <c r="B61" s="47" t="s">
        <v>167</v>
      </c>
      <c r="C61" s="48" t="s">
        <v>71</v>
      </c>
      <c r="D61" s="58" t="s">
        <v>226</v>
      </c>
      <c r="E61" s="60">
        <v>0</v>
      </c>
      <c r="F61" s="60">
        <v>0</v>
      </c>
      <c r="G61" s="60">
        <v>0</v>
      </c>
      <c r="H61" s="60">
        <v>0</v>
      </c>
      <c r="I61" s="70">
        <v>0</v>
      </c>
      <c r="J61" s="60">
        <v>0</v>
      </c>
      <c r="K61" s="60">
        <v>0</v>
      </c>
      <c r="L61" s="60">
        <v>0</v>
      </c>
      <c r="M61" s="60">
        <v>0</v>
      </c>
      <c r="N61" s="70">
        <v>0</v>
      </c>
      <c r="O61" s="60">
        <v>0</v>
      </c>
      <c r="P61" s="60">
        <v>0</v>
      </c>
      <c r="Q61" s="60">
        <v>0</v>
      </c>
      <c r="R61" s="60">
        <v>0</v>
      </c>
      <c r="S61" s="70">
        <v>0</v>
      </c>
      <c r="T61" s="60">
        <v>0</v>
      </c>
      <c r="U61" s="60">
        <v>0</v>
      </c>
      <c r="V61" s="60">
        <v>0</v>
      </c>
      <c r="W61" s="60">
        <v>0</v>
      </c>
      <c r="X61" s="70">
        <v>0</v>
      </c>
      <c r="Y61" s="60">
        <v>0</v>
      </c>
      <c r="Z61" s="60">
        <v>0</v>
      </c>
      <c r="AA61" s="60">
        <v>0</v>
      </c>
      <c r="AB61" s="60">
        <v>0</v>
      </c>
      <c r="AC61" s="70">
        <v>0</v>
      </c>
      <c r="AD61" s="60">
        <v>0</v>
      </c>
      <c r="AE61" s="60">
        <v>0</v>
      </c>
      <c r="AF61" s="60">
        <v>0</v>
      </c>
      <c r="AG61" s="60">
        <v>0</v>
      </c>
      <c r="AH61" s="70">
        <v>0</v>
      </c>
      <c r="AI61" s="60">
        <v>0</v>
      </c>
      <c r="AJ61" s="60">
        <v>0</v>
      </c>
      <c r="AK61" s="60">
        <v>0</v>
      </c>
      <c r="AL61" s="60">
        <v>0</v>
      </c>
      <c r="AM61" s="70">
        <v>0</v>
      </c>
      <c r="AN61" s="60">
        <v>0</v>
      </c>
      <c r="AO61" s="60">
        <v>0</v>
      </c>
      <c r="AP61" s="60">
        <v>0</v>
      </c>
      <c r="AQ61" s="60">
        <v>0</v>
      </c>
      <c r="AR61" s="70">
        <v>0</v>
      </c>
      <c r="AS61" s="60">
        <v>0</v>
      </c>
      <c r="AT61" s="60">
        <v>0</v>
      </c>
      <c r="AU61" s="60">
        <v>0</v>
      </c>
      <c r="AV61" s="60">
        <v>0</v>
      </c>
      <c r="AW61" s="70">
        <v>0</v>
      </c>
      <c r="AX61" s="60">
        <v>0</v>
      </c>
      <c r="AY61" s="60">
        <v>0</v>
      </c>
      <c r="AZ61" s="60">
        <v>0</v>
      </c>
      <c r="BA61" s="60">
        <v>0</v>
      </c>
      <c r="BB61" s="70">
        <v>0</v>
      </c>
      <c r="BC61" s="73" t="s">
        <v>226</v>
      </c>
    </row>
    <row r="62" spans="1:55" ht="31.5">
      <c r="A62" s="46" t="s">
        <v>168</v>
      </c>
      <c r="B62" s="47" t="s">
        <v>169</v>
      </c>
      <c r="C62" s="48" t="s">
        <v>71</v>
      </c>
      <c r="D62" s="58" t="s">
        <v>226</v>
      </c>
      <c r="E62" s="60">
        <v>0</v>
      </c>
      <c r="F62" s="60">
        <v>0</v>
      </c>
      <c r="G62" s="60">
        <v>0</v>
      </c>
      <c r="H62" s="60">
        <v>0</v>
      </c>
      <c r="I62" s="70">
        <v>0</v>
      </c>
      <c r="J62" s="60">
        <v>0</v>
      </c>
      <c r="K62" s="60">
        <v>0</v>
      </c>
      <c r="L62" s="60">
        <v>0</v>
      </c>
      <c r="M62" s="60">
        <v>0</v>
      </c>
      <c r="N62" s="70">
        <v>0</v>
      </c>
      <c r="O62" s="60">
        <v>0</v>
      </c>
      <c r="P62" s="60">
        <v>0</v>
      </c>
      <c r="Q62" s="60">
        <v>0</v>
      </c>
      <c r="R62" s="60">
        <v>0</v>
      </c>
      <c r="S62" s="70">
        <v>0</v>
      </c>
      <c r="T62" s="60">
        <v>0</v>
      </c>
      <c r="U62" s="60">
        <v>0</v>
      </c>
      <c r="V62" s="60">
        <v>0</v>
      </c>
      <c r="W62" s="60">
        <v>0</v>
      </c>
      <c r="X62" s="70">
        <v>0</v>
      </c>
      <c r="Y62" s="60">
        <v>0</v>
      </c>
      <c r="Z62" s="60">
        <v>0</v>
      </c>
      <c r="AA62" s="60">
        <v>0</v>
      </c>
      <c r="AB62" s="60">
        <v>0</v>
      </c>
      <c r="AC62" s="70">
        <v>0</v>
      </c>
      <c r="AD62" s="60">
        <v>0</v>
      </c>
      <c r="AE62" s="60">
        <v>0</v>
      </c>
      <c r="AF62" s="60">
        <v>0</v>
      </c>
      <c r="AG62" s="60">
        <v>0</v>
      </c>
      <c r="AH62" s="70">
        <v>0</v>
      </c>
      <c r="AI62" s="60">
        <v>0</v>
      </c>
      <c r="AJ62" s="60">
        <v>0</v>
      </c>
      <c r="AK62" s="60">
        <v>0</v>
      </c>
      <c r="AL62" s="60">
        <v>0</v>
      </c>
      <c r="AM62" s="70">
        <v>0</v>
      </c>
      <c r="AN62" s="60">
        <v>0</v>
      </c>
      <c r="AO62" s="60">
        <v>0</v>
      </c>
      <c r="AP62" s="60">
        <v>0</v>
      </c>
      <c r="AQ62" s="60">
        <v>0</v>
      </c>
      <c r="AR62" s="70">
        <v>0</v>
      </c>
      <c r="AS62" s="60">
        <v>0</v>
      </c>
      <c r="AT62" s="60">
        <v>0</v>
      </c>
      <c r="AU62" s="60">
        <v>0</v>
      </c>
      <c r="AV62" s="60">
        <v>0</v>
      </c>
      <c r="AW62" s="70">
        <v>0</v>
      </c>
      <c r="AX62" s="60">
        <v>0</v>
      </c>
      <c r="AY62" s="60">
        <v>0</v>
      </c>
      <c r="AZ62" s="60">
        <v>0</v>
      </c>
      <c r="BA62" s="60">
        <v>0</v>
      </c>
      <c r="BB62" s="70">
        <v>0</v>
      </c>
      <c r="BC62" s="73" t="s">
        <v>226</v>
      </c>
    </row>
    <row r="63" spans="1:55">
      <c r="A63" s="46" t="s">
        <v>170</v>
      </c>
      <c r="B63" s="47" t="s">
        <v>171</v>
      </c>
      <c r="C63" s="48" t="s">
        <v>71</v>
      </c>
      <c r="D63" s="58" t="s">
        <v>226</v>
      </c>
      <c r="E63" s="60">
        <v>0</v>
      </c>
      <c r="F63" s="60">
        <v>0</v>
      </c>
      <c r="G63" s="60">
        <v>0</v>
      </c>
      <c r="H63" s="60">
        <v>0</v>
      </c>
      <c r="I63" s="70">
        <v>0</v>
      </c>
      <c r="J63" s="60">
        <v>0</v>
      </c>
      <c r="K63" s="60">
        <v>0</v>
      </c>
      <c r="L63" s="60">
        <v>0</v>
      </c>
      <c r="M63" s="60">
        <v>0</v>
      </c>
      <c r="N63" s="70">
        <v>0</v>
      </c>
      <c r="O63" s="60">
        <v>0</v>
      </c>
      <c r="P63" s="60">
        <v>0</v>
      </c>
      <c r="Q63" s="60">
        <v>0</v>
      </c>
      <c r="R63" s="60">
        <v>0</v>
      </c>
      <c r="S63" s="70">
        <v>0</v>
      </c>
      <c r="T63" s="60">
        <v>0</v>
      </c>
      <c r="U63" s="60">
        <v>0</v>
      </c>
      <c r="V63" s="60">
        <v>0</v>
      </c>
      <c r="W63" s="60">
        <v>0</v>
      </c>
      <c r="X63" s="70">
        <v>0</v>
      </c>
      <c r="Y63" s="60">
        <v>0</v>
      </c>
      <c r="Z63" s="60">
        <v>0</v>
      </c>
      <c r="AA63" s="60">
        <v>0</v>
      </c>
      <c r="AB63" s="60">
        <v>0</v>
      </c>
      <c r="AC63" s="70">
        <v>0</v>
      </c>
      <c r="AD63" s="60">
        <v>0</v>
      </c>
      <c r="AE63" s="60">
        <v>0</v>
      </c>
      <c r="AF63" s="60">
        <v>0</v>
      </c>
      <c r="AG63" s="60">
        <v>0</v>
      </c>
      <c r="AH63" s="70">
        <v>0</v>
      </c>
      <c r="AI63" s="60">
        <v>0</v>
      </c>
      <c r="AJ63" s="60">
        <v>0</v>
      </c>
      <c r="AK63" s="60">
        <v>0</v>
      </c>
      <c r="AL63" s="60">
        <v>0</v>
      </c>
      <c r="AM63" s="70">
        <v>0</v>
      </c>
      <c r="AN63" s="60">
        <v>0</v>
      </c>
      <c r="AO63" s="60">
        <v>0</v>
      </c>
      <c r="AP63" s="60">
        <v>0</v>
      </c>
      <c r="AQ63" s="60">
        <v>0</v>
      </c>
      <c r="AR63" s="70">
        <v>0</v>
      </c>
      <c r="AS63" s="60">
        <v>0</v>
      </c>
      <c r="AT63" s="60">
        <v>0</v>
      </c>
      <c r="AU63" s="60">
        <v>0</v>
      </c>
      <c r="AV63" s="60">
        <v>0</v>
      </c>
      <c r="AW63" s="70">
        <v>0</v>
      </c>
      <c r="AX63" s="60">
        <v>0</v>
      </c>
      <c r="AY63" s="60">
        <v>0</v>
      </c>
      <c r="AZ63" s="60">
        <v>0</v>
      </c>
      <c r="BA63" s="60">
        <v>0</v>
      </c>
      <c r="BB63" s="70">
        <v>0</v>
      </c>
      <c r="BC63" s="73" t="s">
        <v>226</v>
      </c>
    </row>
  </sheetData>
  <mergeCells count="23">
    <mergeCell ref="D13:D17"/>
    <mergeCell ref="A13:A17"/>
    <mergeCell ref="B13:B17"/>
    <mergeCell ref="C13:C17"/>
    <mergeCell ref="E13:BB14"/>
    <mergeCell ref="AD16:AH16"/>
    <mergeCell ref="AI16:AM16"/>
    <mergeCell ref="AN16:AR16"/>
    <mergeCell ref="E16:I16"/>
    <mergeCell ref="J16:N16"/>
    <mergeCell ref="O16:S16"/>
    <mergeCell ref="T16:X16"/>
    <mergeCell ref="Y16:AC16"/>
    <mergeCell ref="BC13:BC17"/>
    <mergeCell ref="AS16:AW16"/>
    <mergeCell ref="AX16:BB16"/>
    <mergeCell ref="E15:AC15"/>
    <mergeCell ref="AD15:BB15"/>
    <mergeCell ref="A4:BC4"/>
    <mergeCell ref="A6:BC6"/>
    <mergeCell ref="A7:BC7"/>
    <mergeCell ref="A9:BC9"/>
    <mergeCell ref="A11:BC1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1" fitToHeight="0" orientation="landscape" r:id="rId1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BT56"/>
  <sheetViews>
    <sheetView view="pageBreakPreview" zoomScale="60" zoomScaleNormal="70" workbookViewId="0">
      <selection activeCell="AB29" sqref="AB29"/>
    </sheetView>
  </sheetViews>
  <sheetFormatPr defaultRowHeight="15.75"/>
  <cols>
    <col min="1" max="1" width="11.5" style="3" customWidth="1"/>
    <col min="2" max="2" width="33.5" style="3" customWidth="1"/>
    <col min="3" max="3" width="17.625" style="3" customWidth="1"/>
    <col min="4" max="4" width="7.125" style="99" customWidth="1"/>
    <col min="5" max="5" width="6" style="99" customWidth="1"/>
    <col min="6" max="6" width="5.75" style="103" customWidth="1"/>
    <col min="7" max="7" width="12.125" style="103" customWidth="1"/>
    <col min="8" max="8" width="7.5" style="103" customWidth="1"/>
    <col min="9" max="9" width="6.375" style="99" customWidth="1"/>
    <col min="10" max="10" width="6.5" style="99" customWidth="1"/>
    <col min="11" max="11" width="6.375" style="99" customWidth="1"/>
    <col min="12" max="12" width="10.375" style="99" customWidth="1"/>
    <col min="13" max="13" width="7.75" style="99" customWidth="1"/>
    <col min="14" max="14" width="6.75" style="99" customWidth="1"/>
    <col min="15" max="16" width="6.5" style="99" customWidth="1"/>
    <col min="17" max="17" width="10.625" style="99" customWidth="1"/>
    <col min="18" max="18" width="8.375" style="99" customWidth="1"/>
    <col min="19" max="19" width="9" style="99"/>
    <col min="20" max="20" width="6.125" style="99" customWidth="1"/>
    <col min="21" max="21" width="7.5" style="99" customWidth="1"/>
    <col min="22" max="22" width="9.5" style="99" customWidth="1"/>
    <col min="23" max="23" width="7.75" style="99" customWidth="1"/>
    <col min="24" max="230" width="9" style="3"/>
    <col min="231" max="231" width="36.875" style="3" bestFit="1" customWidth="1"/>
    <col min="232" max="232" width="7.125" style="3" customWidth="1"/>
    <col min="233" max="233" width="6" style="3" customWidth="1"/>
    <col min="234" max="234" width="5.75" style="3" customWidth="1"/>
    <col min="235" max="235" width="10.5" style="3" customWidth="1"/>
    <col min="236" max="236" width="7.5" style="3" customWidth="1"/>
    <col min="237" max="237" width="6.375" style="3" customWidth="1"/>
    <col min="238" max="238" width="6.5" style="3" customWidth="1"/>
    <col min="239" max="239" width="6.375" style="3" customWidth="1"/>
    <col min="240" max="240" width="7.875" style="3" customWidth="1"/>
    <col min="241" max="241" width="7.75" style="3" customWidth="1"/>
    <col min="242" max="245" width="6.5" style="3" customWidth="1"/>
    <col min="246" max="246" width="6.875" style="3" customWidth="1"/>
    <col min="247" max="247" width="9" style="3"/>
    <col min="248" max="248" width="6.125" style="3" customWidth="1"/>
    <col min="249" max="249" width="7.5" style="3" customWidth="1"/>
    <col min="250" max="250" width="7.625" style="3" customWidth="1"/>
    <col min="251" max="251" width="7.75" style="3" customWidth="1"/>
    <col min="252" max="252" width="10.125" style="3" bestFit="1" customWidth="1"/>
    <col min="253" max="253" width="12" style="3" customWidth="1"/>
    <col min="254" max="254" width="10.25" style="3" bestFit="1" customWidth="1"/>
    <col min="255" max="255" width="8.75" style="3" bestFit="1" customWidth="1"/>
    <col min="256" max="256" width="7.75" style="3" customWidth="1"/>
    <col min="257" max="257" width="9.125" style="3" customWidth="1"/>
    <col min="258" max="258" width="9.875" style="3" customWidth="1"/>
    <col min="259" max="259" width="7.75" style="3" customWidth="1"/>
    <col min="260" max="260" width="9.375" style="3" customWidth="1"/>
    <col min="261" max="261" width="9" style="3"/>
    <col min="262" max="262" width="5.875" style="3" customWidth="1"/>
    <col min="263" max="263" width="7.125" style="3" customWidth="1"/>
    <col min="264" max="264" width="8.125" style="3" customWidth="1"/>
    <col min="265" max="265" width="10.25" style="3" customWidth="1"/>
    <col min="266" max="486" width="9" style="3"/>
    <col min="487" max="487" width="36.875" style="3" bestFit="1" customWidth="1"/>
    <col min="488" max="488" width="7.125" style="3" customWidth="1"/>
    <col min="489" max="489" width="6" style="3" customWidth="1"/>
    <col min="490" max="490" width="5.75" style="3" customWidth="1"/>
    <col min="491" max="491" width="10.5" style="3" customWidth="1"/>
    <col min="492" max="492" width="7.5" style="3" customWidth="1"/>
    <col min="493" max="493" width="6.375" style="3" customWidth="1"/>
    <col min="494" max="494" width="6.5" style="3" customWidth="1"/>
    <col min="495" max="495" width="6.375" style="3" customWidth="1"/>
    <col min="496" max="496" width="7.875" style="3" customWidth="1"/>
    <col min="497" max="497" width="7.75" style="3" customWidth="1"/>
    <col min="498" max="501" width="6.5" style="3" customWidth="1"/>
    <col min="502" max="502" width="6.875" style="3" customWidth="1"/>
    <col min="503" max="503" width="9" style="3"/>
    <col min="504" max="504" width="6.125" style="3" customWidth="1"/>
    <col min="505" max="505" width="7.5" style="3" customWidth="1"/>
    <col min="506" max="506" width="7.625" style="3" customWidth="1"/>
    <col min="507" max="507" width="7.75" style="3" customWidth="1"/>
    <col min="508" max="508" width="10.125" style="3" bestFit="1" customWidth="1"/>
    <col min="509" max="509" width="12" style="3" customWidth="1"/>
    <col min="510" max="510" width="10.25" style="3" bestFit="1" customWidth="1"/>
    <col min="511" max="511" width="8.75" style="3" bestFit="1" customWidth="1"/>
    <col min="512" max="512" width="7.75" style="3" customWidth="1"/>
    <col min="513" max="513" width="9.125" style="3" customWidth="1"/>
    <col min="514" max="514" width="9.875" style="3" customWidth="1"/>
    <col min="515" max="515" width="7.75" style="3" customWidth="1"/>
    <col min="516" max="516" width="9.375" style="3" customWidth="1"/>
    <col min="517" max="517" width="9" style="3"/>
    <col min="518" max="518" width="5.875" style="3" customWidth="1"/>
    <col min="519" max="519" width="7.125" style="3" customWidth="1"/>
    <col min="520" max="520" width="8.125" style="3" customWidth="1"/>
    <col min="521" max="521" width="10.25" style="3" customWidth="1"/>
    <col min="522" max="742" width="9" style="3"/>
    <col min="743" max="743" width="36.875" style="3" bestFit="1" customWidth="1"/>
    <col min="744" max="744" width="7.125" style="3" customWidth="1"/>
    <col min="745" max="745" width="6" style="3" customWidth="1"/>
    <col min="746" max="746" width="5.75" style="3" customWidth="1"/>
    <col min="747" max="747" width="10.5" style="3" customWidth="1"/>
    <col min="748" max="748" width="7.5" style="3" customWidth="1"/>
    <col min="749" max="749" width="6.375" style="3" customWidth="1"/>
    <col min="750" max="750" width="6.5" style="3" customWidth="1"/>
    <col min="751" max="751" width="6.375" style="3" customWidth="1"/>
    <col min="752" max="752" width="7.875" style="3" customWidth="1"/>
    <col min="753" max="753" width="7.75" style="3" customWidth="1"/>
    <col min="754" max="757" width="6.5" style="3" customWidth="1"/>
    <col min="758" max="758" width="6.875" style="3" customWidth="1"/>
    <col min="759" max="759" width="9" style="3"/>
    <col min="760" max="760" width="6.125" style="3" customWidth="1"/>
    <col min="761" max="761" width="7.5" style="3" customWidth="1"/>
    <col min="762" max="762" width="7.625" style="3" customWidth="1"/>
    <col min="763" max="763" width="7.75" style="3" customWidth="1"/>
    <col min="764" max="764" width="10.125" style="3" bestFit="1" customWidth="1"/>
    <col min="765" max="765" width="12" style="3" customWidth="1"/>
    <col min="766" max="766" width="10.25" style="3" bestFit="1" customWidth="1"/>
    <col min="767" max="767" width="8.75" style="3" bestFit="1" customWidth="1"/>
    <col min="768" max="768" width="7.75" style="3" customWidth="1"/>
    <col min="769" max="769" width="9.125" style="3" customWidth="1"/>
    <col min="770" max="770" width="9.875" style="3" customWidth="1"/>
    <col min="771" max="771" width="7.75" style="3" customWidth="1"/>
    <col min="772" max="772" width="9.375" style="3" customWidth="1"/>
    <col min="773" max="773" width="9" style="3"/>
    <col min="774" max="774" width="5.875" style="3" customWidth="1"/>
    <col min="775" max="775" width="7.125" style="3" customWidth="1"/>
    <col min="776" max="776" width="8.125" style="3" customWidth="1"/>
    <col min="777" max="777" width="10.25" style="3" customWidth="1"/>
    <col min="778" max="998" width="9" style="3"/>
    <col min="999" max="999" width="36.875" style="3" bestFit="1" customWidth="1"/>
    <col min="1000" max="1000" width="7.125" style="3" customWidth="1"/>
    <col min="1001" max="1001" width="6" style="3" customWidth="1"/>
    <col min="1002" max="1002" width="5.75" style="3" customWidth="1"/>
    <col min="1003" max="1003" width="10.5" style="3" customWidth="1"/>
    <col min="1004" max="1004" width="7.5" style="3" customWidth="1"/>
    <col min="1005" max="1005" width="6.375" style="3" customWidth="1"/>
    <col min="1006" max="1006" width="6.5" style="3" customWidth="1"/>
    <col min="1007" max="1007" width="6.375" style="3" customWidth="1"/>
    <col min="1008" max="1008" width="7.875" style="3" customWidth="1"/>
    <col min="1009" max="1009" width="7.75" style="3" customWidth="1"/>
    <col min="1010" max="1013" width="6.5" style="3" customWidth="1"/>
    <col min="1014" max="1014" width="6.875" style="3" customWidth="1"/>
    <col min="1015" max="1015" width="9" style="3"/>
    <col min="1016" max="1016" width="6.125" style="3" customWidth="1"/>
    <col min="1017" max="1017" width="7.5" style="3" customWidth="1"/>
    <col min="1018" max="1018" width="7.625" style="3" customWidth="1"/>
    <col min="1019" max="1019" width="7.75" style="3" customWidth="1"/>
    <col min="1020" max="1020" width="10.125" style="3" bestFit="1" customWidth="1"/>
    <col min="1021" max="1021" width="12" style="3" customWidth="1"/>
    <col min="1022" max="1022" width="10.25" style="3" bestFit="1" customWidth="1"/>
    <col min="1023" max="1023" width="8.75" style="3" bestFit="1" customWidth="1"/>
    <col min="1024" max="1024" width="7.75" style="3" customWidth="1"/>
    <col min="1025" max="1025" width="9.125" style="3" customWidth="1"/>
    <col min="1026" max="1026" width="9.875" style="3" customWidth="1"/>
    <col min="1027" max="1027" width="7.75" style="3" customWidth="1"/>
    <col min="1028" max="1028" width="9.375" style="3" customWidth="1"/>
    <col min="1029" max="1029" width="9" style="3"/>
    <col min="1030" max="1030" width="5.875" style="3" customWidth="1"/>
    <col min="1031" max="1031" width="7.125" style="3" customWidth="1"/>
    <col min="1032" max="1032" width="8.125" style="3" customWidth="1"/>
    <col min="1033" max="1033" width="10.25" style="3" customWidth="1"/>
    <col min="1034" max="1254" width="9" style="3"/>
    <col min="1255" max="1255" width="36.875" style="3" bestFit="1" customWidth="1"/>
    <col min="1256" max="1256" width="7.125" style="3" customWidth="1"/>
    <col min="1257" max="1257" width="6" style="3" customWidth="1"/>
    <col min="1258" max="1258" width="5.75" style="3" customWidth="1"/>
    <col min="1259" max="1259" width="10.5" style="3" customWidth="1"/>
    <col min="1260" max="1260" width="7.5" style="3" customWidth="1"/>
    <col min="1261" max="1261" width="6.375" style="3" customWidth="1"/>
    <col min="1262" max="1262" width="6.5" style="3" customWidth="1"/>
    <col min="1263" max="1263" width="6.375" style="3" customWidth="1"/>
    <col min="1264" max="1264" width="7.875" style="3" customWidth="1"/>
    <col min="1265" max="1265" width="7.75" style="3" customWidth="1"/>
    <col min="1266" max="1269" width="6.5" style="3" customWidth="1"/>
    <col min="1270" max="1270" width="6.875" style="3" customWidth="1"/>
    <col min="1271" max="1271" width="9" style="3"/>
    <col min="1272" max="1272" width="6.125" style="3" customWidth="1"/>
    <col min="1273" max="1273" width="7.5" style="3" customWidth="1"/>
    <col min="1274" max="1274" width="7.625" style="3" customWidth="1"/>
    <col min="1275" max="1275" width="7.75" style="3" customWidth="1"/>
    <col min="1276" max="1276" width="10.125" style="3" bestFit="1" customWidth="1"/>
    <col min="1277" max="1277" width="12" style="3" customWidth="1"/>
    <col min="1278" max="1278" width="10.25" style="3" bestFit="1" customWidth="1"/>
    <col min="1279" max="1279" width="8.75" style="3" bestFit="1" customWidth="1"/>
    <col min="1280" max="1280" width="7.75" style="3" customWidth="1"/>
    <col min="1281" max="1281" width="9.125" style="3" customWidth="1"/>
    <col min="1282" max="1282" width="9.875" style="3" customWidth="1"/>
    <col min="1283" max="1283" width="7.75" style="3" customWidth="1"/>
    <col min="1284" max="1284" width="9.375" style="3" customWidth="1"/>
    <col min="1285" max="1285" width="9" style="3"/>
    <col min="1286" max="1286" width="5.875" style="3" customWidth="1"/>
    <col min="1287" max="1287" width="7.125" style="3" customWidth="1"/>
    <col min="1288" max="1288" width="8.125" style="3" customWidth="1"/>
    <col min="1289" max="1289" width="10.25" style="3" customWidth="1"/>
    <col min="1290" max="1510" width="9" style="3"/>
    <col min="1511" max="1511" width="36.875" style="3" bestFit="1" customWidth="1"/>
    <col min="1512" max="1512" width="7.125" style="3" customWidth="1"/>
    <col min="1513" max="1513" width="6" style="3" customWidth="1"/>
    <col min="1514" max="1514" width="5.75" style="3" customWidth="1"/>
    <col min="1515" max="1515" width="10.5" style="3" customWidth="1"/>
    <col min="1516" max="1516" width="7.5" style="3" customWidth="1"/>
    <col min="1517" max="1517" width="6.375" style="3" customWidth="1"/>
    <col min="1518" max="1518" width="6.5" style="3" customWidth="1"/>
    <col min="1519" max="1519" width="6.375" style="3" customWidth="1"/>
    <col min="1520" max="1520" width="7.875" style="3" customWidth="1"/>
    <col min="1521" max="1521" width="7.75" style="3" customWidth="1"/>
    <col min="1522" max="1525" width="6.5" style="3" customWidth="1"/>
    <col min="1526" max="1526" width="6.875" style="3" customWidth="1"/>
    <col min="1527" max="1527" width="9" style="3"/>
    <col min="1528" max="1528" width="6.125" style="3" customWidth="1"/>
    <col min="1529" max="1529" width="7.5" style="3" customWidth="1"/>
    <col min="1530" max="1530" width="7.625" style="3" customWidth="1"/>
    <col min="1531" max="1531" width="7.75" style="3" customWidth="1"/>
    <col min="1532" max="1532" width="10.125" style="3" bestFit="1" customWidth="1"/>
    <col min="1533" max="1533" width="12" style="3" customWidth="1"/>
    <col min="1534" max="1534" width="10.25" style="3" bestFit="1" customWidth="1"/>
    <col min="1535" max="1535" width="8.75" style="3" bestFit="1" customWidth="1"/>
    <col min="1536" max="1536" width="7.75" style="3" customWidth="1"/>
    <col min="1537" max="1537" width="9.125" style="3" customWidth="1"/>
    <col min="1538" max="1538" width="9.875" style="3" customWidth="1"/>
    <col min="1539" max="1539" width="7.75" style="3" customWidth="1"/>
    <col min="1540" max="1540" width="9.375" style="3" customWidth="1"/>
    <col min="1541" max="1541" width="9" style="3"/>
    <col min="1542" max="1542" width="5.875" style="3" customWidth="1"/>
    <col min="1543" max="1543" width="7.125" style="3" customWidth="1"/>
    <col min="1544" max="1544" width="8.125" style="3" customWidth="1"/>
    <col min="1545" max="1545" width="10.25" style="3" customWidth="1"/>
    <col min="1546" max="1766" width="9" style="3"/>
    <col min="1767" max="1767" width="36.875" style="3" bestFit="1" customWidth="1"/>
    <col min="1768" max="1768" width="7.125" style="3" customWidth="1"/>
    <col min="1769" max="1769" width="6" style="3" customWidth="1"/>
    <col min="1770" max="1770" width="5.75" style="3" customWidth="1"/>
    <col min="1771" max="1771" width="10.5" style="3" customWidth="1"/>
    <col min="1772" max="1772" width="7.5" style="3" customWidth="1"/>
    <col min="1773" max="1773" width="6.375" style="3" customWidth="1"/>
    <col min="1774" max="1774" width="6.5" style="3" customWidth="1"/>
    <col min="1775" max="1775" width="6.375" style="3" customWidth="1"/>
    <col min="1776" max="1776" width="7.875" style="3" customWidth="1"/>
    <col min="1777" max="1777" width="7.75" style="3" customWidth="1"/>
    <col min="1778" max="1781" width="6.5" style="3" customWidth="1"/>
    <col min="1782" max="1782" width="6.875" style="3" customWidth="1"/>
    <col min="1783" max="1783" width="9" style="3"/>
    <col min="1784" max="1784" width="6.125" style="3" customWidth="1"/>
    <col min="1785" max="1785" width="7.5" style="3" customWidth="1"/>
    <col min="1786" max="1786" width="7.625" style="3" customWidth="1"/>
    <col min="1787" max="1787" width="7.75" style="3" customWidth="1"/>
    <col min="1788" max="1788" width="10.125" style="3" bestFit="1" customWidth="1"/>
    <col min="1789" max="1789" width="12" style="3" customWidth="1"/>
    <col min="1790" max="1790" width="10.25" style="3" bestFit="1" customWidth="1"/>
    <col min="1791" max="1791" width="8.75" style="3" bestFit="1" customWidth="1"/>
    <col min="1792" max="1792" width="7.75" style="3" customWidth="1"/>
    <col min="1793" max="1793" width="9.125" style="3" customWidth="1"/>
    <col min="1794" max="1794" width="9.875" style="3" customWidth="1"/>
    <col min="1795" max="1795" width="7.75" style="3" customWidth="1"/>
    <col min="1796" max="1796" width="9.375" style="3" customWidth="1"/>
    <col min="1797" max="1797" width="9" style="3"/>
    <col min="1798" max="1798" width="5.875" style="3" customWidth="1"/>
    <col min="1799" max="1799" width="7.125" style="3" customWidth="1"/>
    <col min="1800" max="1800" width="8.125" style="3" customWidth="1"/>
    <col min="1801" max="1801" width="10.25" style="3" customWidth="1"/>
    <col min="1802" max="2022" width="9" style="3"/>
    <col min="2023" max="2023" width="36.875" style="3" bestFit="1" customWidth="1"/>
    <col min="2024" max="2024" width="7.125" style="3" customWidth="1"/>
    <col min="2025" max="2025" width="6" style="3" customWidth="1"/>
    <col min="2026" max="2026" width="5.75" style="3" customWidth="1"/>
    <col min="2027" max="2027" width="10.5" style="3" customWidth="1"/>
    <col min="2028" max="2028" width="7.5" style="3" customWidth="1"/>
    <col min="2029" max="2029" width="6.375" style="3" customWidth="1"/>
    <col min="2030" max="2030" width="6.5" style="3" customWidth="1"/>
    <col min="2031" max="2031" width="6.375" style="3" customWidth="1"/>
    <col min="2032" max="2032" width="7.875" style="3" customWidth="1"/>
    <col min="2033" max="2033" width="7.75" style="3" customWidth="1"/>
    <col min="2034" max="2037" width="6.5" style="3" customWidth="1"/>
    <col min="2038" max="2038" width="6.875" style="3" customWidth="1"/>
    <col min="2039" max="2039" width="9" style="3"/>
    <col min="2040" max="2040" width="6.125" style="3" customWidth="1"/>
    <col min="2041" max="2041" width="7.5" style="3" customWidth="1"/>
    <col min="2042" max="2042" width="7.625" style="3" customWidth="1"/>
    <col min="2043" max="2043" width="7.75" style="3" customWidth="1"/>
    <col min="2044" max="2044" width="10.125" style="3" bestFit="1" customWidth="1"/>
    <col min="2045" max="2045" width="12" style="3" customWidth="1"/>
    <col min="2046" max="2046" width="10.25" style="3" bestFit="1" customWidth="1"/>
    <col min="2047" max="2047" width="8.75" style="3" bestFit="1" customWidth="1"/>
    <col min="2048" max="2048" width="7.75" style="3" customWidth="1"/>
    <col min="2049" max="2049" width="9.125" style="3" customWidth="1"/>
    <col min="2050" max="2050" width="9.875" style="3" customWidth="1"/>
    <col min="2051" max="2051" width="7.75" style="3" customWidth="1"/>
    <col min="2052" max="2052" width="9.375" style="3" customWidth="1"/>
    <col min="2053" max="2053" width="9" style="3"/>
    <col min="2054" max="2054" width="5.875" style="3" customWidth="1"/>
    <col min="2055" max="2055" width="7.125" style="3" customWidth="1"/>
    <col min="2056" max="2056" width="8.125" style="3" customWidth="1"/>
    <col min="2057" max="2057" width="10.25" style="3" customWidth="1"/>
    <col min="2058" max="2278" width="9" style="3"/>
    <col min="2279" max="2279" width="36.875" style="3" bestFit="1" customWidth="1"/>
    <col min="2280" max="2280" width="7.125" style="3" customWidth="1"/>
    <col min="2281" max="2281" width="6" style="3" customWidth="1"/>
    <col min="2282" max="2282" width="5.75" style="3" customWidth="1"/>
    <col min="2283" max="2283" width="10.5" style="3" customWidth="1"/>
    <col min="2284" max="2284" width="7.5" style="3" customWidth="1"/>
    <col min="2285" max="2285" width="6.375" style="3" customWidth="1"/>
    <col min="2286" max="2286" width="6.5" style="3" customWidth="1"/>
    <col min="2287" max="2287" width="6.375" style="3" customWidth="1"/>
    <col min="2288" max="2288" width="7.875" style="3" customWidth="1"/>
    <col min="2289" max="2289" width="7.75" style="3" customWidth="1"/>
    <col min="2290" max="2293" width="6.5" style="3" customWidth="1"/>
    <col min="2294" max="2294" width="6.875" style="3" customWidth="1"/>
    <col min="2295" max="2295" width="9" style="3"/>
    <col min="2296" max="2296" width="6.125" style="3" customWidth="1"/>
    <col min="2297" max="2297" width="7.5" style="3" customWidth="1"/>
    <col min="2298" max="2298" width="7.625" style="3" customWidth="1"/>
    <col min="2299" max="2299" width="7.75" style="3" customWidth="1"/>
    <col min="2300" max="2300" width="10.125" style="3" bestFit="1" customWidth="1"/>
    <col min="2301" max="2301" width="12" style="3" customWidth="1"/>
    <col min="2302" max="2302" width="10.25" style="3" bestFit="1" customWidth="1"/>
    <col min="2303" max="2303" width="8.75" style="3" bestFit="1" customWidth="1"/>
    <col min="2304" max="2304" width="7.75" style="3" customWidth="1"/>
    <col min="2305" max="2305" width="9.125" style="3" customWidth="1"/>
    <col min="2306" max="2306" width="9.875" style="3" customWidth="1"/>
    <col min="2307" max="2307" width="7.75" style="3" customWidth="1"/>
    <col min="2308" max="2308" width="9.375" style="3" customWidth="1"/>
    <col min="2309" max="2309" width="9" style="3"/>
    <col min="2310" max="2310" width="5.875" style="3" customWidth="1"/>
    <col min="2311" max="2311" width="7.125" style="3" customWidth="1"/>
    <col min="2312" max="2312" width="8.125" style="3" customWidth="1"/>
    <col min="2313" max="2313" width="10.25" style="3" customWidth="1"/>
    <col min="2314" max="2534" width="9" style="3"/>
    <col min="2535" max="2535" width="36.875" style="3" bestFit="1" customWidth="1"/>
    <col min="2536" max="2536" width="7.125" style="3" customWidth="1"/>
    <col min="2537" max="2537" width="6" style="3" customWidth="1"/>
    <col min="2538" max="2538" width="5.75" style="3" customWidth="1"/>
    <col min="2539" max="2539" width="10.5" style="3" customWidth="1"/>
    <col min="2540" max="2540" width="7.5" style="3" customWidth="1"/>
    <col min="2541" max="2541" width="6.375" style="3" customWidth="1"/>
    <col min="2542" max="2542" width="6.5" style="3" customWidth="1"/>
    <col min="2543" max="2543" width="6.375" style="3" customWidth="1"/>
    <col min="2544" max="2544" width="7.875" style="3" customWidth="1"/>
    <col min="2545" max="2545" width="7.75" style="3" customWidth="1"/>
    <col min="2546" max="2549" width="6.5" style="3" customWidth="1"/>
    <col min="2550" max="2550" width="6.875" style="3" customWidth="1"/>
    <col min="2551" max="2551" width="9" style="3"/>
    <col min="2552" max="2552" width="6.125" style="3" customWidth="1"/>
    <col min="2553" max="2553" width="7.5" style="3" customWidth="1"/>
    <col min="2554" max="2554" width="7.625" style="3" customWidth="1"/>
    <col min="2555" max="2555" width="7.75" style="3" customWidth="1"/>
    <col min="2556" max="2556" width="10.125" style="3" bestFit="1" customWidth="1"/>
    <col min="2557" max="2557" width="12" style="3" customWidth="1"/>
    <col min="2558" max="2558" width="10.25" style="3" bestFit="1" customWidth="1"/>
    <col min="2559" max="2559" width="8.75" style="3" bestFit="1" customWidth="1"/>
    <col min="2560" max="2560" width="7.75" style="3" customWidth="1"/>
    <col min="2561" max="2561" width="9.125" style="3" customWidth="1"/>
    <col min="2562" max="2562" width="9.875" style="3" customWidth="1"/>
    <col min="2563" max="2563" width="7.75" style="3" customWidth="1"/>
    <col min="2564" max="2564" width="9.375" style="3" customWidth="1"/>
    <col min="2565" max="2565" width="9" style="3"/>
    <col min="2566" max="2566" width="5.875" style="3" customWidth="1"/>
    <col min="2567" max="2567" width="7.125" style="3" customWidth="1"/>
    <col min="2568" max="2568" width="8.125" style="3" customWidth="1"/>
    <col min="2569" max="2569" width="10.25" style="3" customWidth="1"/>
    <col min="2570" max="2790" width="9" style="3"/>
    <col min="2791" max="2791" width="36.875" style="3" bestFit="1" customWidth="1"/>
    <col min="2792" max="2792" width="7.125" style="3" customWidth="1"/>
    <col min="2793" max="2793" width="6" style="3" customWidth="1"/>
    <col min="2794" max="2794" width="5.75" style="3" customWidth="1"/>
    <col min="2795" max="2795" width="10.5" style="3" customWidth="1"/>
    <col min="2796" max="2796" width="7.5" style="3" customWidth="1"/>
    <col min="2797" max="2797" width="6.375" style="3" customWidth="1"/>
    <col min="2798" max="2798" width="6.5" style="3" customWidth="1"/>
    <col min="2799" max="2799" width="6.375" style="3" customWidth="1"/>
    <col min="2800" max="2800" width="7.875" style="3" customWidth="1"/>
    <col min="2801" max="2801" width="7.75" style="3" customWidth="1"/>
    <col min="2802" max="2805" width="6.5" style="3" customWidth="1"/>
    <col min="2806" max="2806" width="6.875" style="3" customWidth="1"/>
    <col min="2807" max="2807" width="9" style="3"/>
    <col min="2808" max="2808" width="6.125" style="3" customWidth="1"/>
    <col min="2809" max="2809" width="7.5" style="3" customWidth="1"/>
    <col min="2810" max="2810" width="7.625" style="3" customWidth="1"/>
    <col min="2811" max="2811" width="7.75" style="3" customWidth="1"/>
    <col min="2812" max="2812" width="10.125" style="3" bestFit="1" customWidth="1"/>
    <col min="2813" max="2813" width="12" style="3" customWidth="1"/>
    <col min="2814" max="2814" width="10.25" style="3" bestFit="1" customWidth="1"/>
    <col min="2815" max="2815" width="8.75" style="3" bestFit="1" customWidth="1"/>
    <col min="2816" max="2816" width="7.75" style="3" customWidth="1"/>
    <col min="2817" max="2817" width="9.125" style="3" customWidth="1"/>
    <col min="2818" max="2818" width="9.875" style="3" customWidth="1"/>
    <col min="2819" max="2819" width="7.75" style="3" customWidth="1"/>
    <col min="2820" max="2820" width="9.375" style="3" customWidth="1"/>
    <col min="2821" max="2821" width="9" style="3"/>
    <col min="2822" max="2822" width="5.875" style="3" customWidth="1"/>
    <col min="2823" max="2823" width="7.125" style="3" customWidth="1"/>
    <col min="2824" max="2824" width="8.125" style="3" customWidth="1"/>
    <col min="2825" max="2825" width="10.25" style="3" customWidth="1"/>
    <col min="2826" max="3046" width="9" style="3"/>
    <col min="3047" max="3047" width="36.875" style="3" bestFit="1" customWidth="1"/>
    <col min="3048" max="3048" width="7.125" style="3" customWidth="1"/>
    <col min="3049" max="3049" width="6" style="3" customWidth="1"/>
    <col min="3050" max="3050" width="5.75" style="3" customWidth="1"/>
    <col min="3051" max="3051" width="10.5" style="3" customWidth="1"/>
    <col min="3052" max="3052" width="7.5" style="3" customWidth="1"/>
    <col min="3053" max="3053" width="6.375" style="3" customWidth="1"/>
    <col min="3054" max="3054" width="6.5" style="3" customWidth="1"/>
    <col min="3055" max="3055" width="6.375" style="3" customWidth="1"/>
    <col min="3056" max="3056" width="7.875" style="3" customWidth="1"/>
    <col min="3057" max="3057" width="7.75" style="3" customWidth="1"/>
    <col min="3058" max="3061" width="6.5" style="3" customWidth="1"/>
    <col min="3062" max="3062" width="6.875" style="3" customWidth="1"/>
    <col min="3063" max="3063" width="9" style="3"/>
    <col min="3064" max="3064" width="6.125" style="3" customWidth="1"/>
    <col min="3065" max="3065" width="7.5" style="3" customWidth="1"/>
    <col min="3066" max="3066" width="7.625" style="3" customWidth="1"/>
    <col min="3067" max="3067" width="7.75" style="3" customWidth="1"/>
    <col min="3068" max="3068" width="10.125" style="3" bestFit="1" customWidth="1"/>
    <col min="3069" max="3069" width="12" style="3" customWidth="1"/>
    <col min="3070" max="3070" width="10.25" style="3" bestFit="1" customWidth="1"/>
    <col min="3071" max="3071" width="8.75" style="3" bestFit="1" customWidth="1"/>
    <col min="3072" max="3072" width="7.75" style="3" customWidth="1"/>
    <col min="3073" max="3073" width="9.125" style="3" customWidth="1"/>
    <col min="3074" max="3074" width="9.875" style="3" customWidth="1"/>
    <col min="3075" max="3075" width="7.75" style="3" customWidth="1"/>
    <col min="3076" max="3076" width="9.375" style="3" customWidth="1"/>
    <col min="3077" max="3077" width="9" style="3"/>
    <col min="3078" max="3078" width="5.875" style="3" customWidth="1"/>
    <col min="3079" max="3079" width="7.125" style="3" customWidth="1"/>
    <col min="3080" max="3080" width="8.125" style="3" customWidth="1"/>
    <col min="3081" max="3081" width="10.25" style="3" customWidth="1"/>
    <col min="3082" max="3302" width="9" style="3"/>
    <col min="3303" max="3303" width="36.875" style="3" bestFit="1" customWidth="1"/>
    <col min="3304" max="3304" width="7.125" style="3" customWidth="1"/>
    <col min="3305" max="3305" width="6" style="3" customWidth="1"/>
    <col min="3306" max="3306" width="5.75" style="3" customWidth="1"/>
    <col min="3307" max="3307" width="10.5" style="3" customWidth="1"/>
    <col min="3308" max="3308" width="7.5" style="3" customWidth="1"/>
    <col min="3309" max="3309" width="6.375" style="3" customWidth="1"/>
    <col min="3310" max="3310" width="6.5" style="3" customWidth="1"/>
    <col min="3311" max="3311" width="6.375" style="3" customWidth="1"/>
    <col min="3312" max="3312" width="7.875" style="3" customWidth="1"/>
    <col min="3313" max="3313" width="7.75" style="3" customWidth="1"/>
    <col min="3314" max="3317" width="6.5" style="3" customWidth="1"/>
    <col min="3318" max="3318" width="6.875" style="3" customWidth="1"/>
    <col min="3319" max="3319" width="9" style="3"/>
    <col min="3320" max="3320" width="6.125" style="3" customWidth="1"/>
    <col min="3321" max="3321" width="7.5" style="3" customWidth="1"/>
    <col min="3322" max="3322" width="7.625" style="3" customWidth="1"/>
    <col min="3323" max="3323" width="7.75" style="3" customWidth="1"/>
    <col min="3324" max="3324" width="10.125" style="3" bestFit="1" customWidth="1"/>
    <col min="3325" max="3325" width="12" style="3" customWidth="1"/>
    <col min="3326" max="3326" width="10.25" style="3" bestFit="1" customWidth="1"/>
    <col min="3327" max="3327" width="8.75" style="3" bestFit="1" customWidth="1"/>
    <col min="3328" max="3328" width="7.75" style="3" customWidth="1"/>
    <col min="3329" max="3329" width="9.125" style="3" customWidth="1"/>
    <col min="3330" max="3330" width="9.875" style="3" customWidth="1"/>
    <col min="3331" max="3331" width="7.75" style="3" customWidth="1"/>
    <col min="3332" max="3332" width="9.375" style="3" customWidth="1"/>
    <col min="3333" max="3333" width="9" style="3"/>
    <col min="3334" max="3334" width="5.875" style="3" customWidth="1"/>
    <col min="3335" max="3335" width="7.125" style="3" customWidth="1"/>
    <col min="3336" max="3336" width="8.125" style="3" customWidth="1"/>
    <col min="3337" max="3337" width="10.25" style="3" customWidth="1"/>
    <col min="3338" max="3558" width="9" style="3"/>
    <col min="3559" max="3559" width="36.875" style="3" bestFit="1" customWidth="1"/>
    <col min="3560" max="3560" width="7.125" style="3" customWidth="1"/>
    <col min="3561" max="3561" width="6" style="3" customWidth="1"/>
    <col min="3562" max="3562" width="5.75" style="3" customWidth="1"/>
    <col min="3563" max="3563" width="10.5" style="3" customWidth="1"/>
    <col min="3564" max="3564" width="7.5" style="3" customWidth="1"/>
    <col min="3565" max="3565" width="6.375" style="3" customWidth="1"/>
    <col min="3566" max="3566" width="6.5" style="3" customWidth="1"/>
    <col min="3567" max="3567" width="6.375" style="3" customWidth="1"/>
    <col min="3568" max="3568" width="7.875" style="3" customWidth="1"/>
    <col min="3569" max="3569" width="7.75" style="3" customWidth="1"/>
    <col min="3570" max="3573" width="6.5" style="3" customWidth="1"/>
    <col min="3574" max="3574" width="6.875" style="3" customWidth="1"/>
    <col min="3575" max="3575" width="9" style="3"/>
    <col min="3576" max="3576" width="6.125" style="3" customWidth="1"/>
    <col min="3577" max="3577" width="7.5" style="3" customWidth="1"/>
    <col min="3578" max="3578" width="7.625" style="3" customWidth="1"/>
    <col min="3579" max="3579" width="7.75" style="3" customWidth="1"/>
    <col min="3580" max="3580" width="10.125" style="3" bestFit="1" customWidth="1"/>
    <col min="3581" max="3581" width="12" style="3" customWidth="1"/>
    <col min="3582" max="3582" width="10.25" style="3" bestFit="1" customWidth="1"/>
    <col min="3583" max="3583" width="8.75" style="3" bestFit="1" customWidth="1"/>
    <col min="3584" max="3584" width="7.75" style="3" customWidth="1"/>
    <col min="3585" max="3585" width="9.125" style="3" customWidth="1"/>
    <col min="3586" max="3586" width="9.875" style="3" customWidth="1"/>
    <col min="3587" max="3587" width="7.75" style="3" customWidth="1"/>
    <col min="3588" max="3588" width="9.375" style="3" customWidth="1"/>
    <col min="3589" max="3589" width="9" style="3"/>
    <col min="3590" max="3590" width="5.875" style="3" customWidth="1"/>
    <col min="3591" max="3591" width="7.125" style="3" customWidth="1"/>
    <col min="3592" max="3592" width="8.125" style="3" customWidth="1"/>
    <col min="3593" max="3593" width="10.25" style="3" customWidth="1"/>
    <col min="3594" max="3814" width="9" style="3"/>
    <col min="3815" max="3815" width="36.875" style="3" bestFit="1" customWidth="1"/>
    <col min="3816" max="3816" width="7.125" style="3" customWidth="1"/>
    <col min="3817" max="3817" width="6" style="3" customWidth="1"/>
    <col min="3818" max="3818" width="5.75" style="3" customWidth="1"/>
    <col min="3819" max="3819" width="10.5" style="3" customWidth="1"/>
    <col min="3820" max="3820" width="7.5" style="3" customWidth="1"/>
    <col min="3821" max="3821" width="6.375" style="3" customWidth="1"/>
    <col min="3822" max="3822" width="6.5" style="3" customWidth="1"/>
    <col min="3823" max="3823" width="6.375" style="3" customWidth="1"/>
    <col min="3824" max="3824" width="7.875" style="3" customWidth="1"/>
    <col min="3825" max="3825" width="7.75" style="3" customWidth="1"/>
    <col min="3826" max="3829" width="6.5" style="3" customWidth="1"/>
    <col min="3830" max="3830" width="6.875" style="3" customWidth="1"/>
    <col min="3831" max="3831" width="9" style="3"/>
    <col min="3832" max="3832" width="6.125" style="3" customWidth="1"/>
    <col min="3833" max="3833" width="7.5" style="3" customWidth="1"/>
    <col min="3834" max="3834" width="7.625" style="3" customWidth="1"/>
    <col min="3835" max="3835" width="7.75" style="3" customWidth="1"/>
    <col min="3836" max="3836" width="10.125" style="3" bestFit="1" customWidth="1"/>
    <col min="3837" max="3837" width="12" style="3" customWidth="1"/>
    <col min="3838" max="3838" width="10.25" style="3" bestFit="1" customWidth="1"/>
    <col min="3839" max="3839" width="8.75" style="3" bestFit="1" customWidth="1"/>
    <col min="3840" max="3840" width="7.75" style="3" customWidth="1"/>
    <col min="3841" max="3841" width="9.125" style="3" customWidth="1"/>
    <col min="3842" max="3842" width="9.875" style="3" customWidth="1"/>
    <col min="3843" max="3843" width="7.75" style="3" customWidth="1"/>
    <col min="3844" max="3844" width="9.375" style="3" customWidth="1"/>
    <col min="3845" max="3845" width="9" style="3"/>
    <col min="3846" max="3846" width="5.875" style="3" customWidth="1"/>
    <col min="3847" max="3847" width="7.125" style="3" customWidth="1"/>
    <col min="3848" max="3848" width="8.125" style="3" customWidth="1"/>
    <col min="3849" max="3849" width="10.25" style="3" customWidth="1"/>
    <col min="3850" max="4070" width="9" style="3"/>
    <col min="4071" max="4071" width="36.875" style="3" bestFit="1" customWidth="1"/>
    <col min="4072" max="4072" width="7.125" style="3" customWidth="1"/>
    <col min="4073" max="4073" width="6" style="3" customWidth="1"/>
    <col min="4074" max="4074" width="5.75" style="3" customWidth="1"/>
    <col min="4075" max="4075" width="10.5" style="3" customWidth="1"/>
    <col min="4076" max="4076" width="7.5" style="3" customWidth="1"/>
    <col min="4077" max="4077" width="6.375" style="3" customWidth="1"/>
    <col min="4078" max="4078" width="6.5" style="3" customWidth="1"/>
    <col min="4079" max="4079" width="6.375" style="3" customWidth="1"/>
    <col min="4080" max="4080" width="7.875" style="3" customWidth="1"/>
    <col min="4081" max="4081" width="7.75" style="3" customWidth="1"/>
    <col min="4082" max="4085" width="6.5" style="3" customWidth="1"/>
    <col min="4086" max="4086" width="6.875" style="3" customWidth="1"/>
    <col min="4087" max="4087" width="9" style="3"/>
    <col min="4088" max="4088" width="6.125" style="3" customWidth="1"/>
    <col min="4089" max="4089" width="7.5" style="3" customWidth="1"/>
    <col min="4090" max="4090" width="7.625" style="3" customWidth="1"/>
    <col min="4091" max="4091" width="7.75" style="3" customWidth="1"/>
    <col min="4092" max="4092" width="10.125" style="3" bestFit="1" customWidth="1"/>
    <col min="4093" max="4093" width="12" style="3" customWidth="1"/>
    <col min="4094" max="4094" width="10.25" style="3" bestFit="1" customWidth="1"/>
    <col min="4095" max="4095" width="8.75" style="3" bestFit="1" customWidth="1"/>
    <col min="4096" max="4096" width="7.75" style="3" customWidth="1"/>
    <col min="4097" max="4097" width="9.125" style="3" customWidth="1"/>
    <col min="4098" max="4098" width="9.875" style="3" customWidth="1"/>
    <col min="4099" max="4099" width="7.75" style="3" customWidth="1"/>
    <col min="4100" max="4100" width="9.375" style="3" customWidth="1"/>
    <col min="4101" max="4101" width="9" style="3"/>
    <col min="4102" max="4102" width="5.875" style="3" customWidth="1"/>
    <col min="4103" max="4103" width="7.125" style="3" customWidth="1"/>
    <col min="4104" max="4104" width="8.125" style="3" customWidth="1"/>
    <col min="4105" max="4105" width="10.25" style="3" customWidth="1"/>
    <col min="4106" max="4326" width="9" style="3"/>
    <col min="4327" max="4327" width="36.875" style="3" bestFit="1" customWidth="1"/>
    <col min="4328" max="4328" width="7.125" style="3" customWidth="1"/>
    <col min="4329" max="4329" width="6" style="3" customWidth="1"/>
    <col min="4330" max="4330" width="5.75" style="3" customWidth="1"/>
    <col min="4331" max="4331" width="10.5" style="3" customWidth="1"/>
    <col min="4332" max="4332" width="7.5" style="3" customWidth="1"/>
    <col min="4333" max="4333" width="6.375" style="3" customWidth="1"/>
    <col min="4334" max="4334" width="6.5" style="3" customWidth="1"/>
    <col min="4335" max="4335" width="6.375" style="3" customWidth="1"/>
    <col min="4336" max="4336" width="7.875" style="3" customWidth="1"/>
    <col min="4337" max="4337" width="7.75" style="3" customWidth="1"/>
    <col min="4338" max="4341" width="6.5" style="3" customWidth="1"/>
    <col min="4342" max="4342" width="6.875" style="3" customWidth="1"/>
    <col min="4343" max="4343" width="9" style="3"/>
    <col min="4344" max="4344" width="6.125" style="3" customWidth="1"/>
    <col min="4345" max="4345" width="7.5" style="3" customWidth="1"/>
    <col min="4346" max="4346" width="7.625" style="3" customWidth="1"/>
    <col min="4347" max="4347" width="7.75" style="3" customWidth="1"/>
    <col min="4348" max="4348" width="10.125" style="3" bestFit="1" customWidth="1"/>
    <col min="4349" max="4349" width="12" style="3" customWidth="1"/>
    <col min="4350" max="4350" width="10.25" style="3" bestFit="1" customWidth="1"/>
    <col min="4351" max="4351" width="8.75" style="3" bestFit="1" customWidth="1"/>
    <col min="4352" max="4352" width="7.75" style="3" customWidth="1"/>
    <col min="4353" max="4353" width="9.125" style="3" customWidth="1"/>
    <col min="4354" max="4354" width="9.875" style="3" customWidth="1"/>
    <col min="4355" max="4355" width="7.75" style="3" customWidth="1"/>
    <col min="4356" max="4356" width="9.375" style="3" customWidth="1"/>
    <col min="4357" max="4357" width="9" style="3"/>
    <col min="4358" max="4358" width="5.875" style="3" customWidth="1"/>
    <col min="4359" max="4359" width="7.125" style="3" customWidth="1"/>
    <col min="4360" max="4360" width="8.125" style="3" customWidth="1"/>
    <col min="4361" max="4361" width="10.25" style="3" customWidth="1"/>
    <col min="4362" max="4582" width="9" style="3"/>
    <col min="4583" max="4583" width="36.875" style="3" bestFit="1" customWidth="1"/>
    <col min="4584" max="4584" width="7.125" style="3" customWidth="1"/>
    <col min="4585" max="4585" width="6" style="3" customWidth="1"/>
    <col min="4586" max="4586" width="5.75" style="3" customWidth="1"/>
    <col min="4587" max="4587" width="10.5" style="3" customWidth="1"/>
    <col min="4588" max="4588" width="7.5" style="3" customWidth="1"/>
    <col min="4589" max="4589" width="6.375" style="3" customWidth="1"/>
    <col min="4590" max="4590" width="6.5" style="3" customWidth="1"/>
    <col min="4591" max="4591" width="6.375" style="3" customWidth="1"/>
    <col min="4592" max="4592" width="7.875" style="3" customWidth="1"/>
    <col min="4593" max="4593" width="7.75" style="3" customWidth="1"/>
    <col min="4594" max="4597" width="6.5" style="3" customWidth="1"/>
    <col min="4598" max="4598" width="6.875" style="3" customWidth="1"/>
    <col min="4599" max="4599" width="9" style="3"/>
    <col min="4600" max="4600" width="6.125" style="3" customWidth="1"/>
    <col min="4601" max="4601" width="7.5" style="3" customWidth="1"/>
    <col min="4602" max="4602" width="7.625" style="3" customWidth="1"/>
    <col min="4603" max="4603" width="7.75" style="3" customWidth="1"/>
    <col min="4604" max="4604" width="10.125" style="3" bestFit="1" customWidth="1"/>
    <col min="4605" max="4605" width="12" style="3" customWidth="1"/>
    <col min="4606" max="4606" width="10.25" style="3" bestFit="1" customWidth="1"/>
    <col min="4607" max="4607" width="8.75" style="3" bestFit="1" customWidth="1"/>
    <col min="4608" max="4608" width="7.75" style="3" customWidth="1"/>
    <col min="4609" max="4609" width="9.125" style="3" customWidth="1"/>
    <col min="4610" max="4610" width="9.875" style="3" customWidth="1"/>
    <col min="4611" max="4611" width="7.75" style="3" customWidth="1"/>
    <col min="4612" max="4612" width="9.375" style="3" customWidth="1"/>
    <col min="4613" max="4613" width="9" style="3"/>
    <col min="4614" max="4614" width="5.875" style="3" customWidth="1"/>
    <col min="4615" max="4615" width="7.125" style="3" customWidth="1"/>
    <col min="4616" max="4616" width="8.125" style="3" customWidth="1"/>
    <col min="4617" max="4617" width="10.25" style="3" customWidth="1"/>
    <col min="4618" max="4838" width="9" style="3"/>
    <col min="4839" max="4839" width="36.875" style="3" bestFit="1" customWidth="1"/>
    <col min="4840" max="4840" width="7.125" style="3" customWidth="1"/>
    <col min="4841" max="4841" width="6" style="3" customWidth="1"/>
    <col min="4842" max="4842" width="5.75" style="3" customWidth="1"/>
    <col min="4843" max="4843" width="10.5" style="3" customWidth="1"/>
    <col min="4844" max="4844" width="7.5" style="3" customWidth="1"/>
    <col min="4845" max="4845" width="6.375" style="3" customWidth="1"/>
    <col min="4846" max="4846" width="6.5" style="3" customWidth="1"/>
    <col min="4847" max="4847" width="6.375" style="3" customWidth="1"/>
    <col min="4848" max="4848" width="7.875" style="3" customWidth="1"/>
    <col min="4849" max="4849" width="7.75" style="3" customWidth="1"/>
    <col min="4850" max="4853" width="6.5" style="3" customWidth="1"/>
    <col min="4854" max="4854" width="6.875" style="3" customWidth="1"/>
    <col min="4855" max="4855" width="9" style="3"/>
    <col min="4856" max="4856" width="6.125" style="3" customWidth="1"/>
    <col min="4857" max="4857" width="7.5" style="3" customWidth="1"/>
    <col min="4858" max="4858" width="7.625" style="3" customWidth="1"/>
    <col min="4859" max="4859" width="7.75" style="3" customWidth="1"/>
    <col min="4860" max="4860" width="10.125" style="3" bestFit="1" customWidth="1"/>
    <col min="4861" max="4861" width="12" style="3" customWidth="1"/>
    <col min="4862" max="4862" width="10.25" style="3" bestFit="1" customWidth="1"/>
    <col min="4863" max="4863" width="8.75" style="3" bestFit="1" customWidth="1"/>
    <col min="4864" max="4864" width="7.75" style="3" customWidth="1"/>
    <col min="4865" max="4865" width="9.125" style="3" customWidth="1"/>
    <col min="4866" max="4866" width="9.875" style="3" customWidth="1"/>
    <col min="4867" max="4867" width="7.75" style="3" customWidth="1"/>
    <col min="4868" max="4868" width="9.375" style="3" customWidth="1"/>
    <col min="4869" max="4869" width="9" style="3"/>
    <col min="4870" max="4870" width="5.875" style="3" customWidth="1"/>
    <col min="4871" max="4871" width="7.125" style="3" customWidth="1"/>
    <col min="4872" max="4872" width="8.125" style="3" customWidth="1"/>
    <col min="4873" max="4873" width="10.25" style="3" customWidth="1"/>
    <col min="4874" max="5094" width="9" style="3"/>
    <col min="5095" max="5095" width="36.875" style="3" bestFit="1" customWidth="1"/>
    <col min="5096" max="5096" width="7.125" style="3" customWidth="1"/>
    <col min="5097" max="5097" width="6" style="3" customWidth="1"/>
    <col min="5098" max="5098" width="5.75" style="3" customWidth="1"/>
    <col min="5099" max="5099" width="10.5" style="3" customWidth="1"/>
    <col min="5100" max="5100" width="7.5" style="3" customWidth="1"/>
    <col min="5101" max="5101" width="6.375" style="3" customWidth="1"/>
    <col min="5102" max="5102" width="6.5" style="3" customWidth="1"/>
    <col min="5103" max="5103" width="6.375" style="3" customWidth="1"/>
    <col min="5104" max="5104" width="7.875" style="3" customWidth="1"/>
    <col min="5105" max="5105" width="7.75" style="3" customWidth="1"/>
    <col min="5106" max="5109" width="6.5" style="3" customWidth="1"/>
    <col min="5110" max="5110" width="6.875" style="3" customWidth="1"/>
    <col min="5111" max="5111" width="9" style="3"/>
    <col min="5112" max="5112" width="6.125" style="3" customWidth="1"/>
    <col min="5113" max="5113" width="7.5" style="3" customWidth="1"/>
    <col min="5114" max="5114" width="7.625" style="3" customWidth="1"/>
    <col min="5115" max="5115" width="7.75" style="3" customWidth="1"/>
    <col min="5116" max="5116" width="10.125" style="3" bestFit="1" customWidth="1"/>
    <col min="5117" max="5117" width="12" style="3" customWidth="1"/>
    <col min="5118" max="5118" width="10.25" style="3" bestFit="1" customWidth="1"/>
    <col min="5119" max="5119" width="8.75" style="3" bestFit="1" customWidth="1"/>
    <col min="5120" max="5120" width="7.75" style="3" customWidth="1"/>
    <col min="5121" max="5121" width="9.125" style="3" customWidth="1"/>
    <col min="5122" max="5122" width="9.875" style="3" customWidth="1"/>
    <col min="5123" max="5123" width="7.75" style="3" customWidth="1"/>
    <col min="5124" max="5124" width="9.375" style="3" customWidth="1"/>
    <col min="5125" max="5125" width="9" style="3"/>
    <col min="5126" max="5126" width="5.875" style="3" customWidth="1"/>
    <col min="5127" max="5127" width="7.125" style="3" customWidth="1"/>
    <col min="5128" max="5128" width="8.125" style="3" customWidth="1"/>
    <col min="5129" max="5129" width="10.25" style="3" customWidth="1"/>
    <col min="5130" max="5350" width="9" style="3"/>
    <col min="5351" max="5351" width="36.875" style="3" bestFit="1" customWidth="1"/>
    <col min="5352" max="5352" width="7.125" style="3" customWidth="1"/>
    <col min="5353" max="5353" width="6" style="3" customWidth="1"/>
    <col min="5354" max="5354" width="5.75" style="3" customWidth="1"/>
    <col min="5355" max="5355" width="10.5" style="3" customWidth="1"/>
    <col min="5356" max="5356" width="7.5" style="3" customWidth="1"/>
    <col min="5357" max="5357" width="6.375" style="3" customWidth="1"/>
    <col min="5358" max="5358" width="6.5" style="3" customWidth="1"/>
    <col min="5359" max="5359" width="6.375" style="3" customWidth="1"/>
    <col min="5360" max="5360" width="7.875" style="3" customWidth="1"/>
    <col min="5361" max="5361" width="7.75" style="3" customWidth="1"/>
    <col min="5362" max="5365" width="6.5" style="3" customWidth="1"/>
    <col min="5366" max="5366" width="6.875" style="3" customWidth="1"/>
    <col min="5367" max="5367" width="9" style="3"/>
    <col min="5368" max="5368" width="6.125" style="3" customWidth="1"/>
    <col min="5369" max="5369" width="7.5" style="3" customWidth="1"/>
    <col min="5370" max="5370" width="7.625" style="3" customWidth="1"/>
    <col min="5371" max="5371" width="7.75" style="3" customWidth="1"/>
    <col min="5372" max="5372" width="10.125" style="3" bestFit="1" customWidth="1"/>
    <col min="5373" max="5373" width="12" style="3" customWidth="1"/>
    <col min="5374" max="5374" width="10.25" style="3" bestFit="1" customWidth="1"/>
    <col min="5375" max="5375" width="8.75" style="3" bestFit="1" customWidth="1"/>
    <col min="5376" max="5376" width="7.75" style="3" customWidth="1"/>
    <col min="5377" max="5377" width="9.125" style="3" customWidth="1"/>
    <col min="5378" max="5378" width="9.875" style="3" customWidth="1"/>
    <col min="5379" max="5379" width="7.75" style="3" customWidth="1"/>
    <col min="5380" max="5380" width="9.375" style="3" customWidth="1"/>
    <col min="5381" max="5381" width="9" style="3"/>
    <col min="5382" max="5382" width="5.875" style="3" customWidth="1"/>
    <col min="5383" max="5383" width="7.125" style="3" customWidth="1"/>
    <col min="5384" max="5384" width="8.125" style="3" customWidth="1"/>
    <col min="5385" max="5385" width="10.25" style="3" customWidth="1"/>
    <col min="5386" max="5606" width="9" style="3"/>
    <col min="5607" max="5607" width="36.875" style="3" bestFit="1" customWidth="1"/>
    <col min="5608" max="5608" width="7.125" style="3" customWidth="1"/>
    <col min="5609" max="5609" width="6" style="3" customWidth="1"/>
    <col min="5610" max="5610" width="5.75" style="3" customWidth="1"/>
    <col min="5611" max="5611" width="10.5" style="3" customWidth="1"/>
    <col min="5612" max="5612" width="7.5" style="3" customWidth="1"/>
    <col min="5613" max="5613" width="6.375" style="3" customWidth="1"/>
    <col min="5614" max="5614" width="6.5" style="3" customWidth="1"/>
    <col min="5615" max="5615" width="6.375" style="3" customWidth="1"/>
    <col min="5616" max="5616" width="7.875" style="3" customWidth="1"/>
    <col min="5617" max="5617" width="7.75" style="3" customWidth="1"/>
    <col min="5618" max="5621" width="6.5" style="3" customWidth="1"/>
    <col min="5622" max="5622" width="6.875" style="3" customWidth="1"/>
    <col min="5623" max="5623" width="9" style="3"/>
    <col min="5624" max="5624" width="6.125" style="3" customWidth="1"/>
    <col min="5625" max="5625" width="7.5" style="3" customWidth="1"/>
    <col min="5626" max="5626" width="7.625" style="3" customWidth="1"/>
    <col min="5627" max="5627" width="7.75" style="3" customWidth="1"/>
    <col min="5628" max="5628" width="10.125" style="3" bestFit="1" customWidth="1"/>
    <col min="5629" max="5629" width="12" style="3" customWidth="1"/>
    <col min="5630" max="5630" width="10.25" style="3" bestFit="1" customWidth="1"/>
    <col min="5631" max="5631" width="8.75" style="3" bestFit="1" customWidth="1"/>
    <col min="5632" max="5632" width="7.75" style="3" customWidth="1"/>
    <col min="5633" max="5633" width="9.125" style="3" customWidth="1"/>
    <col min="5634" max="5634" width="9.875" style="3" customWidth="1"/>
    <col min="5635" max="5635" width="7.75" style="3" customWidth="1"/>
    <col min="5636" max="5636" width="9.375" style="3" customWidth="1"/>
    <col min="5637" max="5637" width="9" style="3"/>
    <col min="5638" max="5638" width="5.875" style="3" customWidth="1"/>
    <col min="5639" max="5639" width="7.125" style="3" customWidth="1"/>
    <col min="5640" max="5640" width="8.125" style="3" customWidth="1"/>
    <col min="5641" max="5641" width="10.25" style="3" customWidth="1"/>
    <col min="5642" max="5862" width="9" style="3"/>
    <col min="5863" max="5863" width="36.875" style="3" bestFit="1" customWidth="1"/>
    <col min="5864" max="5864" width="7.125" style="3" customWidth="1"/>
    <col min="5865" max="5865" width="6" style="3" customWidth="1"/>
    <col min="5866" max="5866" width="5.75" style="3" customWidth="1"/>
    <col min="5867" max="5867" width="10.5" style="3" customWidth="1"/>
    <col min="5868" max="5868" width="7.5" style="3" customWidth="1"/>
    <col min="5869" max="5869" width="6.375" style="3" customWidth="1"/>
    <col min="5870" max="5870" width="6.5" style="3" customWidth="1"/>
    <col min="5871" max="5871" width="6.375" style="3" customWidth="1"/>
    <col min="5872" max="5872" width="7.875" style="3" customWidth="1"/>
    <col min="5873" max="5873" width="7.75" style="3" customWidth="1"/>
    <col min="5874" max="5877" width="6.5" style="3" customWidth="1"/>
    <col min="5878" max="5878" width="6.875" style="3" customWidth="1"/>
    <col min="5879" max="5879" width="9" style="3"/>
    <col min="5880" max="5880" width="6.125" style="3" customWidth="1"/>
    <col min="5881" max="5881" width="7.5" style="3" customWidth="1"/>
    <col min="5882" max="5882" width="7.625" style="3" customWidth="1"/>
    <col min="5883" max="5883" width="7.75" style="3" customWidth="1"/>
    <col min="5884" max="5884" width="10.125" style="3" bestFit="1" customWidth="1"/>
    <col min="5885" max="5885" width="12" style="3" customWidth="1"/>
    <col min="5886" max="5886" width="10.25" style="3" bestFit="1" customWidth="1"/>
    <col min="5887" max="5887" width="8.75" style="3" bestFit="1" customWidth="1"/>
    <col min="5888" max="5888" width="7.75" style="3" customWidth="1"/>
    <col min="5889" max="5889" width="9.125" style="3" customWidth="1"/>
    <col min="5890" max="5890" width="9.875" style="3" customWidth="1"/>
    <col min="5891" max="5891" width="7.75" style="3" customWidth="1"/>
    <col min="5892" max="5892" width="9.375" style="3" customWidth="1"/>
    <col min="5893" max="5893" width="9" style="3"/>
    <col min="5894" max="5894" width="5.875" style="3" customWidth="1"/>
    <col min="5895" max="5895" width="7.125" style="3" customWidth="1"/>
    <col min="5896" max="5896" width="8.125" style="3" customWidth="1"/>
    <col min="5897" max="5897" width="10.25" style="3" customWidth="1"/>
    <col min="5898" max="6118" width="9" style="3"/>
    <col min="6119" max="6119" width="36.875" style="3" bestFit="1" customWidth="1"/>
    <col min="6120" max="6120" width="7.125" style="3" customWidth="1"/>
    <col min="6121" max="6121" width="6" style="3" customWidth="1"/>
    <col min="6122" max="6122" width="5.75" style="3" customWidth="1"/>
    <col min="6123" max="6123" width="10.5" style="3" customWidth="1"/>
    <col min="6124" max="6124" width="7.5" style="3" customWidth="1"/>
    <col min="6125" max="6125" width="6.375" style="3" customWidth="1"/>
    <col min="6126" max="6126" width="6.5" style="3" customWidth="1"/>
    <col min="6127" max="6127" width="6.375" style="3" customWidth="1"/>
    <col min="6128" max="6128" width="7.875" style="3" customWidth="1"/>
    <col min="6129" max="6129" width="7.75" style="3" customWidth="1"/>
    <col min="6130" max="6133" width="6.5" style="3" customWidth="1"/>
    <col min="6134" max="6134" width="6.875" style="3" customWidth="1"/>
    <col min="6135" max="6135" width="9" style="3"/>
    <col min="6136" max="6136" width="6.125" style="3" customWidth="1"/>
    <col min="6137" max="6137" width="7.5" style="3" customWidth="1"/>
    <col min="6138" max="6138" width="7.625" style="3" customWidth="1"/>
    <col min="6139" max="6139" width="7.75" style="3" customWidth="1"/>
    <col min="6140" max="6140" width="10.125" style="3" bestFit="1" customWidth="1"/>
    <col min="6141" max="6141" width="12" style="3" customWidth="1"/>
    <col min="6142" max="6142" width="10.25" style="3" bestFit="1" customWidth="1"/>
    <col min="6143" max="6143" width="8.75" style="3" bestFit="1" customWidth="1"/>
    <col min="6144" max="6144" width="7.75" style="3" customWidth="1"/>
    <col min="6145" max="6145" width="9.125" style="3" customWidth="1"/>
    <col min="6146" max="6146" width="9.875" style="3" customWidth="1"/>
    <col min="6147" max="6147" width="7.75" style="3" customWidth="1"/>
    <col min="6148" max="6148" width="9.375" style="3" customWidth="1"/>
    <col min="6149" max="6149" width="9" style="3"/>
    <col min="6150" max="6150" width="5.875" style="3" customWidth="1"/>
    <col min="6151" max="6151" width="7.125" style="3" customWidth="1"/>
    <col min="6152" max="6152" width="8.125" style="3" customWidth="1"/>
    <col min="6153" max="6153" width="10.25" style="3" customWidth="1"/>
    <col min="6154" max="6374" width="9" style="3"/>
    <col min="6375" max="6375" width="36.875" style="3" bestFit="1" customWidth="1"/>
    <col min="6376" max="6376" width="7.125" style="3" customWidth="1"/>
    <col min="6377" max="6377" width="6" style="3" customWidth="1"/>
    <col min="6378" max="6378" width="5.75" style="3" customWidth="1"/>
    <col min="6379" max="6379" width="10.5" style="3" customWidth="1"/>
    <col min="6380" max="6380" width="7.5" style="3" customWidth="1"/>
    <col min="6381" max="6381" width="6.375" style="3" customWidth="1"/>
    <col min="6382" max="6382" width="6.5" style="3" customWidth="1"/>
    <col min="6383" max="6383" width="6.375" style="3" customWidth="1"/>
    <col min="6384" max="6384" width="7.875" style="3" customWidth="1"/>
    <col min="6385" max="6385" width="7.75" style="3" customWidth="1"/>
    <col min="6386" max="6389" width="6.5" style="3" customWidth="1"/>
    <col min="6390" max="6390" width="6.875" style="3" customWidth="1"/>
    <col min="6391" max="6391" width="9" style="3"/>
    <col min="6392" max="6392" width="6.125" style="3" customWidth="1"/>
    <col min="6393" max="6393" width="7.5" style="3" customWidth="1"/>
    <col min="6394" max="6394" width="7.625" style="3" customWidth="1"/>
    <col min="6395" max="6395" width="7.75" style="3" customWidth="1"/>
    <col min="6396" max="6396" width="10.125" style="3" bestFit="1" customWidth="1"/>
    <col min="6397" max="6397" width="12" style="3" customWidth="1"/>
    <col min="6398" max="6398" width="10.25" style="3" bestFit="1" customWidth="1"/>
    <col min="6399" max="6399" width="8.75" style="3" bestFit="1" customWidth="1"/>
    <col min="6400" max="6400" width="7.75" style="3" customWidth="1"/>
    <col min="6401" max="6401" width="9.125" style="3" customWidth="1"/>
    <col min="6402" max="6402" width="9.875" style="3" customWidth="1"/>
    <col min="6403" max="6403" width="7.75" style="3" customWidth="1"/>
    <col min="6404" max="6404" width="9.375" style="3" customWidth="1"/>
    <col min="6405" max="6405" width="9" style="3"/>
    <col min="6406" max="6406" width="5.875" style="3" customWidth="1"/>
    <col min="6407" max="6407" width="7.125" style="3" customWidth="1"/>
    <col min="6408" max="6408" width="8.125" style="3" customWidth="1"/>
    <col min="6409" max="6409" width="10.25" style="3" customWidth="1"/>
    <col min="6410" max="6630" width="9" style="3"/>
    <col min="6631" max="6631" width="36.875" style="3" bestFit="1" customWidth="1"/>
    <col min="6632" max="6632" width="7.125" style="3" customWidth="1"/>
    <col min="6633" max="6633" width="6" style="3" customWidth="1"/>
    <col min="6634" max="6634" width="5.75" style="3" customWidth="1"/>
    <col min="6635" max="6635" width="10.5" style="3" customWidth="1"/>
    <col min="6636" max="6636" width="7.5" style="3" customWidth="1"/>
    <col min="6637" max="6637" width="6.375" style="3" customWidth="1"/>
    <col min="6638" max="6638" width="6.5" style="3" customWidth="1"/>
    <col min="6639" max="6639" width="6.375" style="3" customWidth="1"/>
    <col min="6640" max="6640" width="7.875" style="3" customWidth="1"/>
    <col min="6641" max="6641" width="7.75" style="3" customWidth="1"/>
    <col min="6642" max="6645" width="6.5" style="3" customWidth="1"/>
    <col min="6646" max="6646" width="6.875" style="3" customWidth="1"/>
    <col min="6647" max="6647" width="9" style="3"/>
    <col min="6648" max="6648" width="6.125" style="3" customWidth="1"/>
    <col min="6649" max="6649" width="7.5" style="3" customWidth="1"/>
    <col min="6650" max="6650" width="7.625" style="3" customWidth="1"/>
    <col min="6651" max="6651" width="7.75" style="3" customWidth="1"/>
    <col min="6652" max="6652" width="10.125" style="3" bestFit="1" customWidth="1"/>
    <col min="6653" max="6653" width="12" style="3" customWidth="1"/>
    <col min="6654" max="6654" width="10.25" style="3" bestFit="1" customWidth="1"/>
    <col min="6655" max="6655" width="8.75" style="3" bestFit="1" customWidth="1"/>
    <col min="6656" max="6656" width="7.75" style="3" customWidth="1"/>
    <col min="6657" max="6657" width="9.125" style="3" customWidth="1"/>
    <col min="6658" max="6658" width="9.875" style="3" customWidth="1"/>
    <col min="6659" max="6659" width="7.75" style="3" customWidth="1"/>
    <col min="6660" max="6660" width="9.375" style="3" customWidth="1"/>
    <col min="6661" max="6661" width="9" style="3"/>
    <col min="6662" max="6662" width="5.875" style="3" customWidth="1"/>
    <col min="6663" max="6663" width="7.125" style="3" customWidth="1"/>
    <col min="6664" max="6664" width="8.125" style="3" customWidth="1"/>
    <col min="6665" max="6665" width="10.25" style="3" customWidth="1"/>
    <col min="6666" max="6886" width="9" style="3"/>
    <col min="6887" max="6887" width="36.875" style="3" bestFit="1" customWidth="1"/>
    <col min="6888" max="6888" width="7.125" style="3" customWidth="1"/>
    <col min="6889" max="6889" width="6" style="3" customWidth="1"/>
    <col min="6890" max="6890" width="5.75" style="3" customWidth="1"/>
    <col min="6891" max="6891" width="10.5" style="3" customWidth="1"/>
    <col min="6892" max="6892" width="7.5" style="3" customWidth="1"/>
    <col min="6893" max="6893" width="6.375" style="3" customWidth="1"/>
    <col min="6894" max="6894" width="6.5" style="3" customWidth="1"/>
    <col min="6895" max="6895" width="6.375" style="3" customWidth="1"/>
    <col min="6896" max="6896" width="7.875" style="3" customWidth="1"/>
    <col min="6897" max="6897" width="7.75" style="3" customWidth="1"/>
    <col min="6898" max="6901" width="6.5" style="3" customWidth="1"/>
    <col min="6902" max="6902" width="6.875" style="3" customWidth="1"/>
    <col min="6903" max="6903" width="9" style="3"/>
    <col min="6904" max="6904" width="6.125" style="3" customWidth="1"/>
    <col min="6905" max="6905" width="7.5" style="3" customWidth="1"/>
    <col min="6906" max="6906" width="7.625" style="3" customWidth="1"/>
    <col min="6907" max="6907" width="7.75" style="3" customWidth="1"/>
    <col min="6908" max="6908" width="10.125" style="3" bestFit="1" customWidth="1"/>
    <col min="6909" max="6909" width="12" style="3" customWidth="1"/>
    <col min="6910" max="6910" width="10.25" style="3" bestFit="1" customWidth="1"/>
    <col min="6911" max="6911" width="8.75" style="3" bestFit="1" customWidth="1"/>
    <col min="6912" max="6912" width="7.75" style="3" customWidth="1"/>
    <col min="6913" max="6913" width="9.125" style="3" customWidth="1"/>
    <col min="6914" max="6914" width="9.875" style="3" customWidth="1"/>
    <col min="6915" max="6915" width="7.75" style="3" customWidth="1"/>
    <col min="6916" max="6916" width="9.375" style="3" customWidth="1"/>
    <col min="6917" max="6917" width="9" style="3"/>
    <col min="6918" max="6918" width="5.875" style="3" customWidth="1"/>
    <col min="6919" max="6919" width="7.125" style="3" customWidth="1"/>
    <col min="6920" max="6920" width="8.125" style="3" customWidth="1"/>
    <col min="6921" max="6921" width="10.25" style="3" customWidth="1"/>
    <col min="6922" max="7142" width="9" style="3"/>
    <col min="7143" max="7143" width="36.875" style="3" bestFit="1" customWidth="1"/>
    <col min="7144" max="7144" width="7.125" style="3" customWidth="1"/>
    <col min="7145" max="7145" width="6" style="3" customWidth="1"/>
    <col min="7146" max="7146" width="5.75" style="3" customWidth="1"/>
    <col min="7147" max="7147" width="10.5" style="3" customWidth="1"/>
    <col min="7148" max="7148" width="7.5" style="3" customWidth="1"/>
    <col min="7149" max="7149" width="6.375" style="3" customWidth="1"/>
    <col min="7150" max="7150" width="6.5" style="3" customWidth="1"/>
    <col min="7151" max="7151" width="6.375" style="3" customWidth="1"/>
    <col min="7152" max="7152" width="7.875" style="3" customWidth="1"/>
    <col min="7153" max="7153" width="7.75" style="3" customWidth="1"/>
    <col min="7154" max="7157" width="6.5" style="3" customWidth="1"/>
    <col min="7158" max="7158" width="6.875" style="3" customWidth="1"/>
    <col min="7159" max="7159" width="9" style="3"/>
    <col min="7160" max="7160" width="6.125" style="3" customWidth="1"/>
    <col min="7161" max="7161" width="7.5" style="3" customWidth="1"/>
    <col min="7162" max="7162" width="7.625" style="3" customWidth="1"/>
    <col min="7163" max="7163" width="7.75" style="3" customWidth="1"/>
    <col min="7164" max="7164" width="10.125" style="3" bestFit="1" customWidth="1"/>
    <col min="7165" max="7165" width="12" style="3" customWidth="1"/>
    <col min="7166" max="7166" width="10.25" style="3" bestFit="1" customWidth="1"/>
    <col min="7167" max="7167" width="8.75" style="3" bestFit="1" customWidth="1"/>
    <col min="7168" max="7168" width="7.75" style="3" customWidth="1"/>
    <col min="7169" max="7169" width="9.125" style="3" customWidth="1"/>
    <col min="7170" max="7170" width="9.875" style="3" customWidth="1"/>
    <col min="7171" max="7171" width="7.75" style="3" customWidth="1"/>
    <col min="7172" max="7172" width="9.375" style="3" customWidth="1"/>
    <col min="7173" max="7173" width="9" style="3"/>
    <col min="7174" max="7174" width="5.875" style="3" customWidth="1"/>
    <col min="7175" max="7175" width="7.125" style="3" customWidth="1"/>
    <col min="7176" max="7176" width="8.125" style="3" customWidth="1"/>
    <col min="7177" max="7177" width="10.25" style="3" customWidth="1"/>
    <col min="7178" max="7398" width="9" style="3"/>
    <col min="7399" max="7399" width="36.875" style="3" bestFit="1" customWidth="1"/>
    <col min="7400" max="7400" width="7.125" style="3" customWidth="1"/>
    <col min="7401" max="7401" width="6" style="3" customWidth="1"/>
    <col min="7402" max="7402" width="5.75" style="3" customWidth="1"/>
    <col min="7403" max="7403" width="10.5" style="3" customWidth="1"/>
    <col min="7404" max="7404" width="7.5" style="3" customWidth="1"/>
    <col min="7405" max="7405" width="6.375" style="3" customWidth="1"/>
    <col min="7406" max="7406" width="6.5" style="3" customWidth="1"/>
    <col min="7407" max="7407" width="6.375" style="3" customWidth="1"/>
    <col min="7408" max="7408" width="7.875" style="3" customWidth="1"/>
    <col min="7409" max="7409" width="7.75" style="3" customWidth="1"/>
    <col min="7410" max="7413" width="6.5" style="3" customWidth="1"/>
    <col min="7414" max="7414" width="6.875" style="3" customWidth="1"/>
    <col min="7415" max="7415" width="9" style="3"/>
    <col min="7416" max="7416" width="6.125" style="3" customWidth="1"/>
    <col min="7417" max="7417" width="7.5" style="3" customWidth="1"/>
    <col min="7418" max="7418" width="7.625" style="3" customWidth="1"/>
    <col min="7419" max="7419" width="7.75" style="3" customWidth="1"/>
    <col min="7420" max="7420" width="10.125" style="3" bestFit="1" customWidth="1"/>
    <col min="7421" max="7421" width="12" style="3" customWidth="1"/>
    <col min="7422" max="7422" width="10.25" style="3" bestFit="1" customWidth="1"/>
    <col min="7423" max="7423" width="8.75" style="3" bestFit="1" customWidth="1"/>
    <col min="7424" max="7424" width="7.75" style="3" customWidth="1"/>
    <col min="7425" max="7425" width="9.125" style="3" customWidth="1"/>
    <col min="7426" max="7426" width="9.875" style="3" customWidth="1"/>
    <col min="7427" max="7427" width="7.75" style="3" customWidth="1"/>
    <col min="7428" max="7428" width="9.375" style="3" customWidth="1"/>
    <col min="7429" max="7429" width="9" style="3"/>
    <col min="7430" max="7430" width="5.875" style="3" customWidth="1"/>
    <col min="7431" max="7431" width="7.125" style="3" customWidth="1"/>
    <col min="7432" max="7432" width="8.125" style="3" customWidth="1"/>
    <col min="7433" max="7433" width="10.25" style="3" customWidth="1"/>
    <col min="7434" max="7654" width="9" style="3"/>
    <col min="7655" max="7655" width="36.875" style="3" bestFit="1" customWidth="1"/>
    <col min="7656" max="7656" width="7.125" style="3" customWidth="1"/>
    <col min="7657" max="7657" width="6" style="3" customWidth="1"/>
    <col min="7658" max="7658" width="5.75" style="3" customWidth="1"/>
    <col min="7659" max="7659" width="10.5" style="3" customWidth="1"/>
    <col min="7660" max="7660" width="7.5" style="3" customWidth="1"/>
    <col min="7661" max="7661" width="6.375" style="3" customWidth="1"/>
    <col min="7662" max="7662" width="6.5" style="3" customWidth="1"/>
    <col min="7663" max="7663" width="6.375" style="3" customWidth="1"/>
    <col min="7664" max="7664" width="7.875" style="3" customWidth="1"/>
    <col min="7665" max="7665" width="7.75" style="3" customWidth="1"/>
    <col min="7666" max="7669" width="6.5" style="3" customWidth="1"/>
    <col min="7670" max="7670" width="6.875" style="3" customWidth="1"/>
    <col min="7671" max="7671" width="9" style="3"/>
    <col min="7672" max="7672" width="6.125" style="3" customWidth="1"/>
    <col min="7673" max="7673" width="7.5" style="3" customWidth="1"/>
    <col min="7674" max="7674" width="7.625" style="3" customWidth="1"/>
    <col min="7675" max="7675" width="7.75" style="3" customWidth="1"/>
    <col min="7676" max="7676" width="10.125" style="3" bestFit="1" customWidth="1"/>
    <col min="7677" max="7677" width="12" style="3" customWidth="1"/>
    <col min="7678" max="7678" width="10.25" style="3" bestFit="1" customWidth="1"/>
    <col min="7679" max="7679" width="8.75" style="3" bestFit="1" customWidth="1"/>
    <col min="7680" max="7680" width="7.75" style="3" customWidth="1"/>
    <col min="7681" max="7681" width="9.125" style="3" customWidth="1"/>
    <col min="7682" max="7682" width="9.875" style="3" customWidth="1"/>
    <col min="7683" max="7683" width="7.75" style="3" customWidth="1"/>
    <col min="7684" max="7684" width="9.375" style="3" customWidth="1"/>
    <col min="7685" max="7685" width="9" style="3"/>
    <col min="7686" max="7686" width="5.875" style="3" customWidth="1"/>
    <col min="7687" max="7687" width="7.125" style="3" customWidth="1"/>
    <col min="7688" max="7688" width="8.125" style="3" customWidth="1"/>
    <col min="7689" max="7689" width="10.25" style="3" customWidth="1"/>
    <col min="7690" max="7910" width="9" style="3"/>
    <col min="7911" max="7911" width="36.875" style="3" bestFit="1" customWidth="1"/>
    <col min="7912" max="7912" width="7.125" style="3" customWidth="1"/>
    <col min="7913" max="7913" width="6" style="3" customWidth="1"/>
    <col min="7914" max="7914" width="5.75" style="3" customWidth="1"/>
    <col min="7915" max="7915" width="10.5" style="3" customWidth="1"/>
    <col min="7916" max="7916" width="7.5" style="3" customWidth="1"/>
    <col min="7917" max="7917" width="6.375" style="3" customWidth="1"/>
    <col min="7918" max="7918" width="6.5" style="3" customWidth="1"/>
    <col min="7919" max="7919" width="6.375" style="3" customWidth="1"/>
    <col min="7920" max="7920" width="7.875" style="3" customWidth="1"/>
    <col min="7921" max="7921" width="7.75" style="3" customWidth="1"/>
    <col min="7922" max="7925" width="6.5" style="3" customWidth="1"/>
    <col min="7926" max="7926" width="6.875" style="3" customWidth="1"/>
    <col min="7927" max="7927" width="9" style="3"/>
    <col min="7928" max="7928" width="6.125" style="3" customWidth="1"/>
    <col min="7929" max="7929" width="7.5" style="3" customWidth="1"/>
    <col min="7930" max="7930" width="7.625" style="3" customWidth="1"/>
    <col min="7931" max="7931" width="7.75" style="3" customWidth="1"/>
    <col min="7932" max="7932" width="10.125" style="3" bestFit="1" customWidth="1"/>
    <col min="7933" max="7933" width="12" style="3" customWidth="1"/>
    <col min="7934" max="7934" width="10.25" style="3" bestFit="1" customWidth="1"/>
    <col min="7935" max="7935" width="8.75" style="3" bestFit="1" customWidth="1"/>
    <col min="7936" max="7936" width="7.75" style="3" customWidth="1"/>
    <col min="7937" max="7937" width="9.125" style="3" customWidth="1"/>
    <col min="7938" max="7938" width="9.875" style="3" customWidth="1"/>
    <col min="7939" max="7939" width="7.75" style="3" customWidth="1"/>
    <col min="7940" max="7940" width="9.375" style="3" customWidth="1"/>
    <col min="7941" max="7941" width="9" style="3"/>
    <col min="7942" max="7942" width="5.875" style="3" customWidth="1"/>
    <col min="7943" max="7943" width="7.125" style="3" customWidth="1"/>
    <col min="7944" max="7944" width="8.125" style="3" customWidth="1"/>
    <col min="7945" max="7945" width="10.25" style="3" customWidth="1"/>
    <col min="7946" max="8166" width="9" style="3"/>
    <col min="8167" max="8167" width="36.875" style="3" bestFit="1" customWidth="1"/>
    <col min="8168" max="8168" width="7.125" style="3" customWidth="1"/>
    <col min="8169" max="8169" width="6" style="3" customWidth="1"/>
    <col min="8170" max="8170" width="5.75" style="3" customWidth="1"/>
    <col min="8171" max="8171" width="10.5" style="3" customWidth="1"/>
    <col min="8172" max="8172" width="7.5" style="3" customWidth="1"/>
    <col min="8173" max="8173" width="6.375" style="3" customWidth="1"/>
    <col min="8174" max="8174" width="6.5" style="3" customWidth="1"/>
    <col min="8175" max="8175" width="6.375" style="3" customWidth="1"/>
    <col min="8176" max="8176" width="7.875" style="3" customWidth="1"/>
    <col min="8177" max="8177" width="7.75" style="3" customWidth="1"/>
    <col min="8178" max="8181" width="6.5" style="3" customWidth="1"/>
    <col min="8182" max="8182" width="6.875" style="3" customWidth="1"/>
    <col min="8183" max="8183" width="9" style="3"/>
    <col min="8184" max="8184" width="6.125" style="3" customWidth="1"/>
    <col min="8185" max="8185" width="7.5" style="3" customWidth="1"/>
    <col min="8186" max="8186" width="7.625" style="3" customWidth="1"/>
    <col min="8187" max="8187" width="7.75" style="3" customWidth="1"/>
    <col min="8188" max="8188" width="10.125" style="3" bestFit="1" customWidth="1"/>
    <col min="8189" max="8189" width="12" style="3" customWidth="1"/>
    <col min="8190" max="8190" width="10.25" style="3" bestFit="1" customWidth="1"/>
    <col min="8191" max="8191" width="8.75" style="3" bestFit="1" customWidth="1"/>
    <col min="8192" max="8192" width="7.75" style="3" customWidth="1"/>
    <col min="8193" max="8193" width="9.125" style="3" customWidth="1"/>
    <col min="8194" max="8194" width="9.875" style="3" customWidth="1"/>
    <col min="8195" max="8195" width="7.75" style="3" customWidth="1"/>
    <col min="8196" max="8196" width="9.375" style="3" customWidth="1"/>
    <col min="8197" max="8197" width="9" style="3"/>
    <col min="8198" max="8198" width="5.875" style="3" customWidth="1"/>
    <col min="8199" max="8199" width="7.125" style="3" customWidth="1"/>
    <col min="8200" max="8200" width="8.125" style="3" customWidth="1"/>
    <col min="8201" max="8201" width="10.25" style="3" customWidth="1"/>
    <col min="8202" max="8422" width="9" style="3"/>
    <col min="8423" max="8423" width="36.875" style="3" bestFit="1" customWidth="1"/>
    <col min="8424" max="8424" width="7.125" style="3" customWidth="1"/>
    <col min="8425" max="8425" width="6" style="3" customWidth="1"/>
    <col min="8426" max="8426" width="5.75" style="3" customWidth="1"/>
    <col min="8427" max="8427" width="10.5" style="3" customWidth="1"/>
    <col min="8428" max="8428" width="7.5" style="3" customWidth="1"/>
    <col min="8429" max="8429" width="6.375" style="3" customWidth="1"/>
    <col min="8430" max="8430" width="6.5" style="3" customWidth="1"/>
    <col min="8431" max="8431" width="6.375" style="3" customWidth="1"/>
    <col min="8432" max="8432" width="7.875" style="3" customWidth="1"/>
    <col min="8433" max="8433" width="7.75" style="3" customWidth="1"/>
    <col min="8434" max="8437" width="6.5" style="3" customWidth="1"/>
    <col min="8438" max="8438" width="6.875" style="3" customWidth="1"/>
    <col min="8439" max="8439" width="9" style="3"/>
    <col min="8440" max="8440" width="6.125" style="3" customWidth="1"/>
    <col min="8441" max="8441" width="7.5" style="3" customWidth="1"/>
    <col min="8442" max="8442" width="7.625" style="3" customWidth="1"/>
    <col min="8443" max="8443" width="7.75" style="3" customWidth="1"/>
    <col min="8444" max="8444" width="10.125" style="3" bestFit="1" customWidth="1"/>
    <col min="8445" max="8445" width="12" style="3" customWidth="1"/>
    <col min="8446" max="8446" width="10.25" style="3" bestFit="1" customWidth="1"/>
    <col min="8447" max="8447" width="8.75" style="3" bestFit="1" customWidth="1"/>
    <col min="8448" max="8448" width="7.75" style="3" customWidth="1"/>
    <col min="8449" max="8449" width="9.125" style="3" customWidth="1"/>
    <col min="8450" max="8450" width="9.875" style="3" customWidth="1"/>
    <col min="8451" max="8451" width="7.75" style="3" customWidth="1"/>
    <col min="8452" max="8452" width="9.375" style="3" customWidth="1"/>
    <col min="8453" max="8453" width="9" style="3"/>
    <col min="8454" max="8454" width="5.875" style="3" customWidth="1"/>
    <col min="8455" max="8455" width="7.125" style="3" customWidth="1"/>
    <col min="8456" max="8456" width="8.125" style="3" customWidth="1"/>
    <col min="8457" max="8457" width="10.25" style="3" customWidth="1"/>
    <col min="8458" max="8678" width="9" style="3"/>
    <col min="8679" max="8679" width="36.875" style="3" bestFit="1" customWidth="1"/>
    <col min="8680" max="8680" width="7.125" style="3" customWidth="1"/>
    <col min="8681" max="8681" width="6" style="3" customWidth="1"/>
    <col min="8682" max="8682" width="5.75" style="3" customWidth="1"/>
    <col min="8683" max="8683" width="10.5" style="3" customWidth="1"/>
    <col min="8684" max="8684" width="7.5" style="3" customWidth="1"/>
    <col min="8685" max="8685" width="6.375" style="3" customWidth="1"/>
    <col min="8686" max="8686" width="6.5" style="3" customWidth="1"/>
    <col min="8687" max="8687" width="6.375" style="3" customWidth="1"/>
    <col min="8688" max="8688" width="7.875" style="3" customWidth="1"/>
    <col min="8689" max="8689" width="7.75" style="3" customWidth="1"/>
    <col min="8690" max="8693" width="6.5" style="3" customWidth="1"/>
    <col min="8694" max="8694" width="6.875" style="3" customWidth="1"/>
    <col min="8695" max="8695" width="9" style="3"/>
    <col min="8696" max="8696" width="6.125" style="3" customWidth="1"/>
    <col min="8697" max="8697" width="7.5" style="3" customWidth="1"/>
    <col min="8698" max="8698" width="7.625" style="3" customWidth="1"/>
    <col min="8699" max="8699" width="7.75" style="3" customWidth="1"/>
    <col min="8700" max="8700" width="10.125" style="3" bestFit="1" customWidth="1"/>
    <col min="8701" max="8701" width="12" style="3" customWidth="1"/>
    <col min="8702" max="8702" width="10.25" style="3" bestFit="1" customWidth="1"/>
    <col min="8703" max="8703" width="8.75" style="3" bestFit="1" customWidth="1"/>
    <col min="8704" max="8704" width="7.75" style="3" customWidth="1"/>
    <col min="8705" max="8705" width="9.125" style="3" customWidth="1"/>
    <col min="8706" max="8706" width="9.875" style="3" customWidth="1"/>
    <col min="8707" max="8707" width="7.75" style="3" customWidth="1"/>
    <col min="8708" max="8708" width="9.375" style="3" customWidth="1"/>
    <col min="8709" max="8709" width="9" style="3"/>
    <col min="8710" max="8710" width="5.875" style="3" customWidth="1"/>
    <col min="8711" max="8711" width="7.125" style="3" customWidth="1"/>
    <col min="8712" max="8712" width="8.125" style="3" customWidth="1"/>
    <col min="8713" max="8713" width="10.25" style="3" customWidth="1"/>
    <col min="8714" max="8934" width="9" style="3"/>
    <col min="8935" max="8935" width="36.875" style="3" bestFit="1" customWidth="1"/>
    <col min="8936" max="8936" width="7.125" style="3" customWidth="1"/>
    <col min="8937" max="8937" width="6" style="3" customWidth="1"/>
    <col min="8938" max="8938" width="5.75" style="3" customWidth="1"/>
    <col min="8939" max="8939" width="10.5" style="3" customWidth="1"/>
    <col min="8940" max="8940" width="7.5" style="3" customWidth="1"/>
    <col min="8941" max="8941" width="6.375" style="3" customWidth="1"/>
    <col min="8942" max="8942" width="6.5" style="3" customWidth="1"/>
    <col min="8943" max="8943" width="6.375" style="3" customWidth="1"/>
    <col min="8944" max="8944" width="7.875" style="3" customWidth="1"/>
    <col min="8945" max="8945" width="7.75" style="3" customWidth="1"/>
    <col min="8946" max="8949" width="6.5" style="3" customWidth="1"/>
    <col min="8950" max="8950" width="6.875" style="3" customWidth="1"/>
    <col min="8951" max="8951" width="9" style="3"/>
    <col min="8952" max="8952" width="6.125" style="3" customWidth="1"/>
    <col min="8953" max="8953" width="7.5" style="3" customWidth="1"/>
    <col min="8954" max="8954" width="7.625" style="3" customWidth="1"/>
    <col min="8955" max="8955" width="7.75" style="3" customWidth="1"/>
    <col min="8956" max="8956" width="10.125" style="3" bestFit="1" customWidth="1"/>
    <col min="8957" max="8957" width="12" style="3" customWidth="1"/>
    <col min="8958" max="8958" width="10.25" style="3" bestFit="1" customWidth="1"/>
    <col min="8959" max="8959" width="8.75" style="3" bestFit="1" customWidth="1"/>
    <col min="8960" max="8960" width="7.75" style="3" customWidth="1"/>
    <col min="8961" max="8961" width="9.125" style="3" customWidth="1"/>
    <col min="8962" max="8962" width="9.875" style="3" customWidth="1"/>
    <col min="8963" max="8963" width="7.75" style="3" customWidth="1"/>
    <col min="8964" max="8964" width="9.375" style="3" customWidth="1"/>
    <col min="8965" max="8965" width="9" style="3"/>
    <col min="8966" max="8966" width="5.875" style="3" customWidth="1"/>
    <col min="8967" max="8967" width="7.125" style="3" customWidth="1"/>
    <col min="8968" max="8968" width="8.125" style="3" customWidth="1"/>
    <col min="8969" max="8969" width="10.25" style="3" customWidth="1"/>
    <col min="8970" max="9190" width="9" style="3"/>
    <col min="9191" max="9191" width="36.875" style="3" bestFit="1" customWidth="1"/>
    <col min="9192" max="9192" width="7.125" style="3" customWidth="1"/>
    <col min="9193" max="9193" width="6" style="3" customWidth="1"/>
    <col min="9194" max="9194" width="5.75" style="3" customWidth="1"/>
    <col min="9195" max="9195" width="10.5" style="3" customWidth="1"/>
    <col min="9196" max="9196" width="7.5" style="3" customWidth="1"/>
    <col min="9197" max="9197" width="6.375" style="3" customWidth="1"/>
    <col min="9198" max="9198" width="6.5" style="3" customWidth="1"/>
    <col min="9199" max="9199" width="6.375" style="3" customWidth="1"/>
    <col min="9200" max="9200" width="7.875" style="3" customWidth="1"/>
    <col min="9201" max="9201" width="7.75" style="3" customWidth="1"/>
    <col min="9202" max="9205" width="6.5" style="3" customWidth="1"/>
    <col min="9206" max="9206" width="6.875" style="3" customWidth="1"/>
    <col min="9207" max="9207" width="9" style="3"/>
    <col min="9208" max="9208" width="6.125" style="3" customWidth="1"/>
    <col min="9209" max="9209" width="7.5" style="3" customWidth="1"/>
    <col min="9210" max="9210" width="7.625" style="3" customWidth="1"/>
    <col min="9211" max="9211" width="7.75" style="3" customWidth="1"/>
    <col min="9212" max="9212" width="10.125" style="3" bestFit="1" customWidth="1"/>
    <col min="9213" max="9213" width="12" style="3" customWidth="1"/>
    <col min="9214" max="9214" width="10.25" style="3" bestFit="1" customWidth="1"/>
    <col min="9215" max="9215" width="8.75" style="3" bestFit="1" customWidth="1"/>
    <col min="9216" max="9216" width="7.75" style="3" customWidth="1"/>
    <col min="9217" max="9217" width="9.125" style="3" customWidth="1"/>
    <col min="9218" max="9218" width="9.875" style="3" customWidth="1"/>
    <col min="9219" max="9219" width="7.75" style="3" customWidth="1"/>
    <col min="9220" max="9220" width="9.375" style="3" customWidth="1"/>
    <col min="9221" max="9221" width="9" style="3"/>
    <col min="9222" max="9222" width="5.875" style="3" customWidth="1"/>
    <col min="9223" max="9223" width="7.125" style="3" customWidth="1"/>
    <col min="9224" max="9224" width="8.125" style="3" customWidth="1"/>
    <col min="9225" max="9225" width="10.25" style="3" customWidth="1"/>
    <col min="9226" max="9446" width="9" style="3"/>
    <col min="9447" max="9447" width="36.875" style="3" bestFit="1" customWidth="1"/>
    <col min="9448" max="9448" width="7.125" style="3" customWidth="1"/>
    <col min="9449" max="9449" width="6" style="3" customWidth="1"/>
    <col min="9450" max="9450" width="5.75" style="3" customWidth="1"/>
    <col min="9451" max="9451" width="10.5" style="3" customWidth="1"/>
    <col min="9452" max="9452" width="7.5" style="3" customWidth="1"/>
    <col min="9453" max="9453" width="6.375" style="3" customWidth="1"/>
    <col min="9454" max="9454" width="6.5" style="3" customWidth="1"/>
    <col min="9455" max="9455" width="6.375" style="3" customWidth="1"/>
    <col min="9456" max="9456" width="7.875" style="3" customWidth="1"/>
    <col min="9457" max="9457" width="7.75" style="3" customWidth="1"/>
    <col min="9458" max="9461" width="6.5" style="3" customWidth="1"/>
    <col min="9462" max="9462" width="6.875" style="3" customWidth="1"/>
    <col min="9463" max="9463" width="9" style="3"/>
    <col min="9464" max="9464" width="6.125" style="3" customWidth="1"/>
    <col min="9465" max="9465" width="7.5" style="3" customWidth="1"/>
    <col min="9466" max="9466" width="7.625" style="3" customWidth="1"/>
    <col min="9467" max="9467" width="7.75" style="3" customWidth="1"/>
    <col min="9468" max="9468" width="10.125" style="3" bestFit="1" customWidth="1"/>
    <col min="9469" max="9469" width="12" style="3" customWidth="1"/>
    <col min="9470" max="9470" width="10.25" style="3" bestFit="1" customWidth="1"/>
    <col min="9471" max="9471" width="8.75" style="3" bestFit="1" customWidth="1"/>
    <col min="9472" max="9472" width="7.75" style="3" customWidth="1"/>
    <col min="9473" max="9473" width="9.125" style="3" customWidth="1"/>
    <col min="9474" max="9474" width="9.875" style="3" customWidth="1"/>
    <col min="9475" max="9475" width="7.75" style="3" customWidth="1"/>
    <col min="9476" max="9476" width="9.375" style="3" customWidth="1"/>
    <col min="9477" max="9477" width="9" style="3"/>
    <col min="9478" max="9478" width="5.875" style="3" customWidth="1"/>
    <col min="9479" max="9479" width="7.125" style="3" customWidth="1"/>
    <col min="9480" max="9480" width="8.125" style="3" customWidth="1"/>
    <col min="9481" max="9481" width="10.25" style="3" customWidth="1"/>
    <col min="9482" max="9702" width="9" style="3"/>
    <col min="9703" max="9703" width="36.875" style="3" bestFit="1" customWidth="1"/>
    <col min="9704" max="9704" width="7.125" style="3" customWidth="1"/>
    <col min="9705" max="9705" width="6" style="3" customWidth="1"/>
    <col min="9706" max="9706" width="5.75" style="3" customWidth="1"/>
    <col min="9707" max="9707" width="10.5" style="3" customWidth="1"/>
    <col min="9708" max="9708" width="7.5" style="3" customWidth="1"/>
    <col min="9709" max="9709" width="6.375" style="3" customWidth="1"/>
    <col min="9710" max="9710" width="6.5" style="3" customWidth="1"/>
    <col min="9711" max="9711" width="6.375" style="3" customWidth="1"/>
    <col min="9712" max="9712" width="7.875" style="3" customWidth="1"/>
    <col min="9713" max="9713" width="7.75" style="3" customWidth="1"/>
    <col min="9714" max="9717" width="6.5" style="3" customWidth="1"/>
    <col min="9718" max="9718" width="6.875" style="3" customWidth="1"/>
    <col min="9719" max="9719" width="9" style="3"/>
    <col min="9720" max="9720" width="6.125" style="3" customWidth="1"/>
    <col min="9721" max="9721" width="7.5" style="3" customWidth="1"/>
    <col min="9722" max="9722" width="7.625" style="3" customWidth="1"/>
    <col min="9723" max="9723" width="7.75" style="3" customWidth="1"/>
    <col min="9724" max="9724" width="10.125" style="3" bestFit="1" customWidth="1"/>
    <col min="9725" max="9725" width="12" style="3" customWidth="1"/>
    <col min="9726" max="9726" width="10.25" style="3" bestFit="1" customWidth="1"/>
    <col min="9727" max="9727" width="8.75" style="3" bestFit="1" customWidth="1"/>
    <col min="9728" max="9728" width="7.75" style="3" customWidth="1"/>
    <col min="9729" max="9729" width="9.125" style="3" customWidth="1"/>
    <col min="9730" max="9730" width="9.875" style="3" customWidth="1"/>
    <col min="9731" max="9731" width="7.75" style="3" customWidth="1"/>
    <col min="9732" max="9732" width="9.375" style="3" customWidth="1"/>
    <col min="9733" max="9733" width="9" style="3"/>
    <col min="9734" max="9734" width="5.875" style="3" customWidth="1"/>
    <col min="9735" max="9735" width="7.125" style="3" customWidth="1"/>
    <col min="9736" max="9736" width="8.125" style="3" customWidth="1"/>
    <col min="9737" max="9737" width="10.25" style="3" customWidth="1"/>
    <col min="9738" max="9958" width="9" style="3"/>
    <col min="9959" max="9959" width="36.875" style="3" bestFit="1" customWidth="1"/>
    <col min="9960" max="9960" width="7.125" style="3" customWidth="1"/>
    <col min="9961" max="9961" width="6" style="3" customWidth="1"/>
    <col min="9962" max="9962" width="5.75" style="3" customWidth="1"/>
    <col min="9963" max="9963" width="10.5" style="3" customWidth="1"/>
    <col min="9964" max="9964" width="7.5" style="3" customWidth="1"/>
    <col min="9965" max="9965" width="6.375" style="3" customWidth="1"/>
    <col min="9966" max="9966" width="6.5" style="3" customWidth="1"/>
    <col min="9967" max="9967" width="6.375" style="3" customWidth="1"/>
    <col min="9968" max="9968" width="7.875" style="3" customWidth="1"/>
    <col min="9969" max="9969" width="7.75" style="3" customWidth="1"/>
    <col min="9970" max="9973" width="6.5" style="3" customWidth="1"/>
    <col min="9974" max="9974" width="6.875" style="3" customWidth="1"/>
    <col min="9975" max="9975" width="9" style="3"/>
    <col min="9976" max="9976" width="6.125" style="3" customWidth="1"/>
    <col min="9977" max="9977" width="7.5" style="3" customWidth="1"/>
    <col min="9978" max="9978" width="7.625" style="3" customWidth="1"/>
    <col min="9979" max="9979" width="7.75" style="3" customWidth="1"/>
    <col min="9980" max="9980" width="10.125" style="3" bestFit="1" customWidth="1"/>
    <col min="9981" max="9981" width="12" style="3" customWidth="1"/>
    <col min="9982" max="9982" width="10.25" style="3" bestFit="1" customWidth="1"/>
    <col min="9983" max="9983" width="8.75" style="3" bestFit="1" customWidth="1"/>
    <col min="9984" max="9984" width="7.75" style="3" customWidth="1"/>
    <col min="9985" max="9985" width="9.125" style="3" customWidth="1"/>
    <col min="9986" max="9986" width="9.875" style="3" customWidth="1"/>
    <col min="9987" max="9987" width="7.75" style="3" customWidth="1"/>
    <col min="9988" max="9988" width="9.375" style="3" customWidth="1"/>
    <col min="9989" max="9989" width="9" style="3"/>
    <col min="9990" max="9990" width="5.875" style="3" customWidth="1"/>
    <col min="9991" max="9991" width="7.125" style="3" customWidth="1"/>
    <col min="9992" max="9992" width="8.125" style="3" customWidth="1"/>
    <col min="9993" max="9993" width="10.25" style="3" customWidth="1"/>
    <col min="9994" max="10214" width="9" style="3"/>
    <col min="10215" max="10215" width="36.875" style="3" bestFit="1" customWidth="1"/>
    <col min="10216" max="10216" width="7.125" style="3" customWidth="1"/>
    <col min="10217" max="10217" width="6" style="3" customWidth="1"/>
    <col min="10218" max="10218" width="5.75" style="3" customWidth="1"/>
    <col min="10219" max="10219" width="10.5" style="3" customWidth="1"/>
    <col min="10220" max="10220" width="7.5" style="3" customWidth="1"/>
    <col min="10221" max="10221" width="6.375" style="3" customWidth="1"/>
    <col min="10222" max="10222" width="6.5" style="3" customWidth="1"/>
    <col min="10223" max="10223" width="6.375" style="3" customWidth="1"/>
    <col min="10224" max="10224" width="7.875" style="3" customWidth="1"/>
    <col min="10225" max="10225" width="7.75" style="3" customWidth="1"/>
    <col min="10226" max="10229" width="6.5" style="3" customWidth="1"/>
    <col min="10230" max="10230" width="6.875" style="3" customWidth="1"/>
    <col min="10231" max="10231" width="9" style="3"/>
    <col min="10232" max="10232" width="6.125" style="3" customWidth="1"/>
    <col min="10233" max="10233" width="7.5" style="3" customWidth="1"/>
    <col min="10234" max="10234" width="7.625" style="3" customWidth="1"/>
    <col min="10235" max="10235" width="7.75" style="3" customWidth="1"/>
    <col min="10236" max="10236" width="10.125" style="3" bestFit="1" customWidth="1"/>
    <col min="10237" max="10237" width="12" style="3" customWidth="1"/>
    <col min="10238" max="10238" width="10.25" style="3" bestFit="1" customWidth="1"/>
    <col min="10239" max="10239" width="8.75" style="3" bestFit="1" customWidth="1"/>
    <col min="10240" max="10240" width="7.75" style="3" customWidth="1"/>
    <col min="10241" max="10241" width="9.125" style="3" customWidth="1"/>
    <col min="10242" max="10242" width="9.875" style="3" customWidth="1"/>
    <col min="10243" max="10243" width="7.75" style="3" customWidth="1"/>
    <col min="10244" max="10244" width="9.375" style="3" customWidth="1"/>
    <col min="10245" max="10245" width="9" style="3"/>
    <col min="10246" max="10246" width="5.875" style="3" customWidth="1"/>
    <col min="10247" max="10247" width="7.125" style="3" customWidth="1"/>
    <col min="10248" max="10248" width="8.125" style="3" customWidth="1"/>
    <col min="10249" max="10249" width="10.25" style="3" customWidth="1"/>
    <col min="10250" max="10470" width="9" style="3"/>
    <col min="10471" max="10471" width="36.875" style="3" bestFit="1" customWidth="1"/>
    <col min="10472" max="10472" width="7.125" style="3" customWidth="1"/>
    <col min="10473" max="10473" width="6" style="3" customWidth="1"/>
    <col min="10474" max="10474" width="5.75" style="3" customWidth="1"/>
    <col min="10475" max="10475" width="10.5" style="3" customWidth="1"/>
    <col min="10476" max="10476" width="7.5" style="3" customWidth="1"/>
    <col min="10477" max="10477" width="6.375" style="3" customWidth="1"/>
    <col min="10478" max="10478" width="6.5" style="3" customWidth="1"/>
    <col min="10479" max="10479" width="6.375" style="3" customWidth="1"/>
    <col min="10480" max="10480" width="7.875" style="3" customWidth="1"/>
    <col min="10481" max="10481" width="7.75" style="3" customWidth="1"/>
    <col min="10482" max="10485" width="6.5" style="3" customWidth="1"/>
    <col min="10486" max="10486" width="6.875" style="3" customWidth="1"/>
    <col min="10487" max="10487" width="9" style="3"/>
    <col min="10488" max="10488" width="6.125" style="3" customWidth="1"/>
    <col min="10489" max="10489" width="7.5" style="3" customWidth="1"/>
    <col min="10490" max="10490" width="7.625" style="3" customWidth="1"/>
    <col min="10491" max="10491" width="7.75" style="3" customWidth="1"/>
    <col min="10492" max="10492" width="10.125" style="3" bestFit="1" customWidth="1"/>
    <col min="10493" max="10493" width="12" style="3" customWidth="1"/>
    <col min="10494" max="10494" width="10.25" style="3" bestFit="1" customWidth="1"/>
    <col min="10495" max="10495" width="8.75" style="3" bestFit="1" customWidth="1"/>
    <col min="10496" max="10496" width="7.75" style="3" customWidth="1"/>
    <col min="10497" max="10497" width="9.125" style="3" customWidth="1"/>
    <col min="10498" max="10498" width="9.875" style="3" customWidth="1"/>
    <col min="10499" max="10499" width="7.75" style="3" customWidth="1"/>
    <col min="10500" max="10500" width="9.375" style="3" customWidth="1"/>
    <col min="10501" max="10501" width="9" style="3"/>
    <col min="10502" max="10502" width="5.875" style="3" customWidth="1"/>
    <col min="10503" max="10503" width="7.125" style="3" customWidth="1"/>
    <col min="10504" max="10504" width="8.125" style="3" customWidth="1"/>
    <col min="10505" max="10505" width="10.25" style="3" customWidth="1"/>
    <col min="10506" max="10726" width="9" style="3"/>
    <col min="10727" max="10727" width="36.875" style="3" bestFit="1" customWidth="1"/>
    <col min="10728" max="10728" width="7.125" style="3" customWidth="1"/>
    <col min="10729" max="10729" width="6" style="3" customWidth="1"/>
    <col min="10730" max="10730" width="5.75" style="3" customWidth="1"/>
    <col min="10731" max="10731" width="10.5" style="3" customWidth="1"/>
    <col min="10732" max="10732" width="7.5" style="3" customWidth="1"/>
    <col min="10733" max="10733" width="6.375" style="3" customWidth="1"/>
    <col min="10734" max="10734" width="6.5" style="3" customWidth="1"/>
    <col min="10735" max="10735" width="6.375" style="3" customWidth="1"/>
    <col min="10736" max="10736" width="7.875" style="3" customWidth="1"/>
    <col min="10737" max="10737" width="7.75" style="3" customWidth="1"/>
    <col min="10738" max="10741" width="6.5" style="3" customWidth="1"/>
    <col min="10742" max="10742" width="6.875" style="3" customWidth="1"/>
    <col min="10743" max="10743" width="9" style="3"/>
    <col min="10744" max="10744" width="6.125" style="3" customWidth="1"/>
    <col min="10745" max="10745" width="7.5" style="3" customWidth="1"/>
    <col min="10746" max="10746" width="7.625" style="3" customWidth="1"/>
    <col min="10747" max="10747" width="7.75" style="3" customWidth="1"/>
    <col min="10748" max="10748" width="10.125" style="3" bestFit="1" customWidth="1"/>
    <col min="10749" max="10749" width="12" style="3" customWidth="1"/>
    <col min="10750" max="10750" width="10.25" style="3" bestFit="1" customWidth="1"/>
    <col min="10751" max="10751" width="8.75" style="3" bestFit="1" customWidth="1"/>
    <col min="10752" max="10752" width="7.75" style="3" customWidth="1"/>
    <col min="10753" max="10753" width="9.125" style="3" customWidth="1"/>
    <col min="10754" max="10754" width="9.875" style="3" customWidth="1"/>
    <col min="10755" max="10755" width="7.75" style="3" customWidth="1"/>
    <col min="10756" max="10756" width="9.375" style="3" customWidth="1"/>
    <col min="10757" max="10757" width="9" style="3"/>
    <col min="10758" max="10758" width="5.875" style="3" customWidth="1"/>
    <col min="10759" max="10759" width="7.125" style="3" customWidth="1"/>
    <col min="10760" max="10760" width="8.125" style="3" customWidth="1"/>
    <col min="10761" max="10761" width="10.25" style="3" customWidth="1"/>
    <col min="10762" max="10982" width="9" style="3"/>
    <col min="10983" max="10983" width="36.875" style="3" bestFit="1" customWidth="1"/>
    <col min="10984" max="10984" width="7.125" style="3" customWidth="1"/>
    <col min="10985" max="10985" width="6" style="3" customWidth="1"/>
    <col min="10986" max="10986" width="5.75" style="3" customWidth="1"/>
    <col min="10987" max="10987" width="10.5" style="3" customWidth="1"/>
    <col min="10988" max="10988" width="7.5" style="3" customWidth="1"/>
    <col min="10989" max="10989" width="6.375" style="3" customWidth="1"/>
    <col min="10990" max="10990" width="6.5" style="3" customWidth="1"/>
    <col min="10991" max="10991" width="6.375" style="3" customWidth="1"/>
    <col min="10992" max="10992" width="7.875" style="3" customWidth="1"/>
    <col min="10993" max="10993" width="7.75" style="3" customWidth="1"/>
    <col min="10994" max="10997" width="6.5" style="3" customWidth="1"/>
    <col min="10998" max="10998" width="6.875" style="3" customWidth="1"/>
    <col min="10999" max="10999" width="9" style="3"/>
    <col min="11000" max="11000" width="6.125" style="3" customWidth="1"/>
    <col min="11001" max="11001" width="7.5" style="3" customWidth="1"/>
    <col min="11002" max="11002" width="7.625" style="3" customWidth="1"/>
    <col min="11003" max="11003" width="7.75" style="3" customWidth="1"/>
    <col min="11004" max="11004" width="10.125" style="3" bestFit="1" customWidth="1"/>
    <col min="11005" max="11005" width="12" style="3" customWidth="1"/>
    <col min="11006" max="11006" width="10.25" style="3" bestFit="1" customWidth="1"/>
    <col min="11007" max="11007" width="8.75" style="3" bestFit="1" customWidth="1"/>
    <col min="11008" max="11008" width="7.75" style="3" customWidth="1"/>
    <col min="11009" max="11009" width="9.125" style="3" customWidth="1"/>
    <col min="11010" max="11010" width="9.875" style="3" customWidth="1"/>
    <col min="11011" max="11011" width="7.75" style="3" customWidth="1"/>
    <col min="11012" max="11012" width="9.375" style="3" customWidth="1"/>
    <col min="11013" max="11013" width="9" style="3"/>
    <col min="11014" max="11014" width="5.875" style="3" customWidth="1"/>
    <col min="11015" max="11015" width="7.125" style="3" customWidth="1"/>
    <col min="11016" max="11016" width="8.125" style="3" customWidth="1"/>
    <col min="11017" max="11017" width="10.25" style="3" customWidth="1"/>
    <col min="11018" max="11238" width="9" style="3"/>
    <col min="11239" max="11239" width="36.875" style="3" bestFit="1" customWidth="1"/>
    <col min="11240" max="11240" width="7.125" style="3" customWidth="1"/>
    <col min="11241" max="11241" width="6" style="3" customWidth="1"/>
    <col min="11242" max="11242" width="5.75" style="3" customWidth="1"/>
    <col min="11243" max="11243" width="10.5" style="3" customWidth="1"/>
    <col min="11244" max="11244" width="7.5" style="3" customWidth="1"/>
    <col min="11245" max="11245" width="6.375" style="3" customWidth="1"/>
    <col min="11246" max="11246" width="6.5" style="3" customWidth="1"/>
    <col min="11247" max="11247" width="6.375" style="3" customWidth="1"/>
    <col min="11248" max="11248" width="7.875" style="3" customWidth="1"/>
    <col min="11249" max="11249" width="7.75" style="3" customWidth="1"/>
    <col min="11250" max="11253" width="6.5" style="3" customWidth="1"/>
    <col min="11254" max="11254" width="6.875" style="3" customWidth="1"/>
    <col min="11255" max="11255" width="9" style="3"/>
    <col min="11256" max="11256" width="6.125" style="3" customWidth="1"/>
    <col min="11257" max="11257" width="7.5" style="3" customWidth="1"/>
    <col min="11258" max="11258" width="7.625" style="3" customWidth="1"/>
    <col min="11259" max="11259" width="7.75" style="3" customWidth="1"/>
    <col min="11260" max="11260" width="10.125" style="3" bestFit="1" customWidth="1"/>
    <col min="11261" max="11261" width="12" style="3" customWidth="1"/>
    <col min="11262" max="11262" width="10.25" style="3" bestFit="1" customWidth="1"/>
    <col min="11263" max="11263" width="8.75" style="3" bestFit="1" customWidth="1"/>
    <col min="11264" max="11264" width="7.75" style="3" customWidth="1"/>
    <col min="11265" max="11265" width="9.125" style="3" customWidth="1"/>
    <col min="11266" max="11266" width="9.875" style="3" customWidth="1"/>
    <col min="11267" max="11267" width="7.75" style="3" customWidth="1"/>
    <col min="11268" max="11268" width="9.375" style="3" customWidth="1"/>
    <col min="11269" max="11269" width="9" style="3"/>
    <col min="11270" max="11270" width="5.875" style="3" customWidth="1"/>
    <col min="11271" max="11271" width="7.125" style="3" customWidth="1"/>
    <col min="11272" max="11272" width="8.125" style="3" customWidth="1"/>
    <col min="11273" max="11273" width="10.25" style="3" customWidth="1"/>
    <col min="11274" max="11494" width="9" style="3"/>
    <col min="11495" max="11495" width="36.875" style="3" bestFit="1" customWidth="1"/>
    <col min="11496" max="11496" width="7.125" style="3" customWidth="1"/>
    <col min="11497" max="11497" width="6" style="3" customWidth="1"/>
    <col min="11498" max="11498" width="5.75" style="3" customWidth="1"/>
    <col min="11499" max="11499" width="10.5" style="3" customWidth="1"/>
    <col min="11500" max="11500" width="7.5" style="3" customWidth="1"/>
    <col min="11501" max="11501" width="6.375" style="3" customWidth="1"/>
    <col min="11502" max="11502" width="6.5" style="3" customWidth="1"/>
    <col min="11503" max="11503" width="6.375" style="3" customWidth="1"/>
    <col min="11504" max="11504" width="7.875" style="3" customWidth="1"/>
    <col min="11505" max="11505" width="7.75" style="3" customWidth="1"/>
    <col min="11506" max="11509" width="6.5" style="3" customWidth="1"/>
    <col min="11510" max="11510" width="6.875" style="3" customWidth="1"/>
    <col min="11511" max="11511" width="9" style="3"/>
    <col min="11512" max="11512" width="6.125" style="3" customWidth="1"/>
    <col min="11513" max="11513" width="7.5" style="3" customWidth="1"/>
    <col min="11514" max="11514" width="7.625" style="3" customWidth="1"/>
    <col min="11515" max="11515" width="7.75" style="3" customWidth="1"/>
    <col min="11516" max="11516" width="10.125" style="3" bestFit="1" customWidth="1"/>
    <col min="11517" max="11517" width="12" style="3" customWidth="1"/>
    <col min="11518" max="11518" width="10.25" style="3" bestFit="1" customWidth="1"/>
    <col min="11519" max="11519" width="8.75" style="3" bestFit="1" customWidth="1"/>
    <col min="11520" max="11520" width="7.75" style="3" customWidth="1"/>
    <col min="11521" max="11521" width="9.125" style="3" customWidth="1"/>
    <col min="11522" max="11522" width="9.875" style="3" customWidth="1"/>
    <col min="11523" max="11523" width="7.75" style="3" customWidth="1"/>
    <col min="11524" max="11524" width="9.375" style="3" customWidth="1"/>
    <col min="11525" max="11525" width="9" style="3"/>
    <col min="11526" max="11526" width="5.875" style="3" customWidth="1"/>
    <col min="11527" max="11527" width="7.125" style="3" customWidth="1"/>
    <col min="11528" max="11528" width="8.125" style="3" customWidth="1"/>
    <col min="11529" max="11529" width="10.25" style="3" customWidth="1"/>
    <col min="11530" max="11750" width="9" style="3"/>
    <col min="11751" max="11751" width="36.875" style="3" bestFit="1" customWidth="1"/>
    <col min="11752" max="11752" width="7.125" style="3" customWidth="1"/>
    <col min="11753" max="11753" width="6" style="3" customWidth="1"/>
    <col min="11754" max="11754" width="5.75" style="3" customWidth="1"/>
    <col min="11755" max="11755" width="10.5" style="3" customWidth="1"/>
    <col min="11756" max="11756" width="7.5" style="3" customWidth="1"/>
    <col min="11757" max="11757" width="6.375" style="3" customWidth="1"/>
    <col min="11758" max="11758" width="6.5" style="3" customWidth="1"/>
    <col min="11759" max="11759" width="6.375" style="3" customWidth="1"/>
    <col min="11760" max="11760" width="7.875" style="3" customWidth="1"/>
    <col min="11761" max="11761" width="7.75" style="3" customWidth="1"/>
    <col min="11762" max="11765" width="6.5" style="3" customWidth="1"/>
    <col min="11766" max="11766" width="6.875" style="3" customWidth="1"/>
    <col min="11767" max="11767" width="9" style="3"/>
    <col min="11768" max="11768" width="6.125" style="3" customWidth="1"/>
    <col min="11769" max="11769" width="7.5" style="3" customWidth="1"/>
    <col min="11770" max="11770" width="7.625" style="3" customWidth="1"/>
    <col min="11771" max="11771" width="7.75" style="3" customWidth="1"/>
    <col min="11772" max="11772" width="10.125" style="3" bestFit="1" customWidth="1"/>
    <col min="11773" max="11773" width="12" style="3" customWidth="1"/>
    <col min="11774" max="11774" width="10.25" style="3" bestFit="1" customWidth="1"/>
    <col min="11775" max="11775" width="8.75" style="3" bestFit="1" customWidth="1"/>
    <col min="11776" max="11776" width="7.75" style="3" customWidth="1"/>
    <col min="11777" max="11777" width="9.125" style="3" customWidth="1"/>
    <col min="11778" max="11778" width="9.875" style="3" customWidth="1"/>
    <col min="11779" max="11779" width="7.75" style="3" customWidth="1"/>
    <col min="11780" max="11780" width="9.375" style="3" customWidth="1"/>
    <col min="11781" max="11781" width="9" style="3"/>
    <col min="11782" max="11782" width="5.875" style="3" customWidth="1"/>
    <col min="11783" max="11783" width="7.125" style="3" customWidth="1"/>
    <col min="11784" max="11784" width="8.125" style="3" customWidth="1"/>
    <col min="11785" max="11785" width="10.25" style="3" customWidth="1"/>
    <col min="11786" max="12006" width="9" style="3"/>
    <col min="12007" max="12007" width="36.875" style="3" bestFit="1" customWidth="1"/>
    <col min="12008" max="12008" width="7.125" style="3" customWidth="1"/>
    <col min="12009" max="12009" width="6" style="3" customWidth="1"/>
    <col min="12010" max="12010" width="5.75" style="3" customWidth="1"/>
    <col min="12011" max="12011" width="10.5" style="3" customWidth="1"/>
    <col min="12012" max="12012" width="7.5" style="3" customWidth="1"/>
    <col min="12013" max="12013" width="6.375" style="3" customWidth="1"/>
    <col min="12014" max="12014" width="6.5" style="3" customWidth="1"/>
    <col min="12015" max="12015" width="6.375" style="3" customWidth="1"/>
    <col min="12016" max="12016" width="7.875" style="3" customWidth="1"/>
    <col min="12017" max="12017" width="7.75" style="3" customWidth="1"/>
    <col min="12018" max="12021" width="6.5" style="3" customWidth="1"/>
    <col min="12022" max="12022" width="6.875" style="3" customWidth="1"/>
    <col min="12023" max="12023" width="9" style="3"/>
    <col min="12024" max="12024" width="6.125" style="3" customWidth="1"/>
    <col min="12025" max="12025" width="7.5" style="3" customWidth="1"/>
    <col min="12026" max="12026" width="7.625" style="3" customWidth="1"/>
    <col min="12027" max="12027" width="7.75" style="3" customWidth="1"/>
    <col min="12028" max="12028" width="10.125" style="3" bestFit="1" customWidth="1"/>
    <col min="12029" max="12029" width="12" style="3" customWidth="1"/>
    <col min="12030" max="12030" width="10.25" style="3" bestFit="1" customWidth="1"/>
    <col min="12031" max="12031" width="8.75" style="3" bestFit="1" customWidth="1"/>
    <col min="12032" max="12032" width="7.75" style="3" customWidth="1"/>
    <col min="12033" max="12033" width="9.125" style="3" customWidth="1"/>
    <col min="12034" max="12034" width="9.875" style="3" customWidth="1"/>
    <col min="12035" max="12035" width="7.75" style="3" customWidth="1"/>
    <col min="12036" max="12036" width="9.375" style="3" customWidth="1"/>
    <col min="12037" max="12037" width="9" style="3"/>
    <col min="12038" max="12038" width="5.875" style="3" customWidth="1"/>
    <col min="12039" max="12039" width="7.125" style="3" customWidth="1"/>
    <col min="12040" max="12040" width="8.125" style="3" customWidth="1"/>
    <col min="12041" max="12041" width="10.25" style="3" customWidth="1"/>
    <col min="12042" max="12262" width="9" style="3"/>
    <col min="12263" max="12263" width="36.875" style="3" bestFit="1" customWidth="1"/>
    <col min="12264" max="12264" width="7.125" style="3" customWidth="1"/>
    <col min="12265" max="12265" width="6" style="3" customWidth="1"/>
    <col min="12266" max="12266" width="5.75" style="3" customWidth="1"/>
    <col min="12267" max="12267" width="10.5" style="3" customWidth="1"/>
    <col min="12268" max="12268" width="7.5" style="3" customWidth="1"/>
    <col min="12269" max="12269" width="6.375" style="3" customWidth="1"/>
    <col min="12270" max="12270" width="6.5" style="3" customWidth="1"/>
    <col min="12271" max="12271" width="6.375" style="3" customWidth="1"/>
    <col min="12272" max="12272" width="7.875" style="3" customWidth="1"/>
    <col min="12273" max="12273" width="7.75" style="3" customWidth="1"/>
    <col min="12274" max="12277" width="6.5" style="3" customWidth="1"/>
    <col min="12278" max="12278" width="6.875" style="3" customWidth="1"/>
    <col min="12279" max="12279" width="9" style="3"/>
    <col min="12280" max="12280" width="6.125" style="3" customWidth="1"/>
    <col min="12281" max="12281" width="7.5" style="3" customWidth="1"/>
    <col min="12282" max="12282" width="7.625" style="3" customWidth="1"/>
    <col min="12283" max="12283" width="7.75" style="3" customWidth="1"/>
    <col min="12284" max="12284" width="10.125" style="3" bestFit="1" customWidth="1"/>
    <col min="12285" max="12285" width="12" style="3" customWidth="1"/>
    <col min="12286" max="12286" width="10.25" style="3" bestFit="1" customWidth="1"/>
    <col min="12287" max="12287" width="8.75" style="3" bestFit="1" customWidth="1"/>
    <col min="12288" max="12288" width="7.75" style="3" customWidth="1"/>
    <col min="12289" max="12289" width="9.125" style="3" customWidth="1"/>
    <col min="12290" max="12290" width="9.875" style="3" customWidth="1"/>
    <col min="12291" max="12291" width="7.75" style="3" customWidth="1"/>
    <col min="12292" max="12292" width="9.375" style="3" customWidth="1"/>
    <col min="12293" max="12293" width="9" style="3"/>
    <col min="12294" max="12294" width="5.875" style="3" customWidth="1"/>
    <col min="12295" max="12295" width="7.125" style="3" customWidth="1"/>
    <col min="12296" max="12296" width="8.125" style="3" customWidth="1"/>
    <col min="12297" max="12297" width="10.25" style="3" customWidth="1"/>
    <col min="12298" max="12518" width="9" style="3"/>
    <col min="12519" max="12519" width="36.875" style="3" bestFit="1" customWidth="1"/>
    <col min="12520" max="12520" width="7.125" style="3" customWidth="1"/>
    <col min="12521" max="12521" width="6" style="3" customWidth="1"/>
    <col min="12522" max="12522" width="5.75" style="3" customWidth="1"/>
    <col min="12523" max="12523" width="10.5" style="3" customWidth="1"/>
    <col min="12524" max="12524" width="7.5" style="3" customWidth="1"/>
    <col min="12525" max="12525" width="6.375" style="3" customWidth="1"/>
    <col min="12526" max="12526" width="6.5" style="3" customWidth="1"/>
    <col min="12527" max="12527" width="6.375" style="3" customWidth="1"/>
    <col min="12528" max="12528" width="7.875" style="3" customWidth="1"/>
    <col min="12529" max="12529" width="7.75" style="3" customWidth="1"/>
    <col min="12530" max="12533" width="6.5" style="3" customWidth="1"/>
    <col min="12534" max="12534" width="6.875" style="3" customWidth="1"/>
    <col min="12535" max="12535" width="9" style="3"/>
    <col min="12536" max="12536" width="6.125" style="3" customWidth="1"/>
    <col min="12537" max="12537" width="7.5" style="3" customWidth="1"/>
    <col min="12538" max="12538" width="7.625" style="3" customWidth="1"/>
    <col min="12539" max="12539" width="7.75" style="3" customWidth="1"/>
    <col min="12540" max="12540" width="10.125" style="3" bestFit="1" customWidth="1"/>
    <col min="12541" max="12541" width="12" style="3" customWidth="1"/>
    <col min="12542" max="12542" width="10.25" style="3" bestFit="1" customWidth="1"/>
    <col min="12543" max="12543" width="8.75" style="3" bestFit="1" customWidth="1"/>
    <col min="12544" max="12544" width="7.75" style="3" customWidth="1"/>
    <col min="12545" max="12545" width="9.125" style="3" customWidth="1"/>
    <col min="12546" max="12546" width="9.875" style="3" customWidth="1"/>
    <col min="12547" max="12547" width="7.75" style="3" customWidth="1"/>
    <col min="12548" max="12548" width="9.375" style="3" customWidth="1"/>
    <col min="12549" max="12549" width="9" style="3"/>
    <col min="12550" max="12550" width="5.875" style="3" customWidth="1"/>
    <col min="12551" max="12551" width="7.125" style="3" customWidth="1"/>
    <col min="12552" max="12552" width="8.125" style="3" customWidth="1"/>
    <col min="12553" max="12553" width="10.25" style="3" customWidth="1"/>
    <col min="12554" max="12774" width="9" style="3"/>
    <col min="12775" max="12775" width="36.875" style="3" bestFit="1" customWidth="1"/>
    <col min="12776" max="12776" width="7.125" style="3" customWidth="1"/>
    <col min="12777" max="12777" width="6" style="3" customWidth="1"/>
    <col min="12778" max="12778" width="5.75" style="3" customWidth="1"/>
    <col min="12779" max="12779" width="10.5" style="3" customWidth="1"/>
    <col min="12780" max="12780" width="7.5" style="3" customWidth="1"/>
    <col min="12781" max="12781" width="6.375" style="3" customWidth="1"/>
    <col min="12782" max="12782" width="6.5" style="3" customWidth="1"/>
    <col min="12783" max="12783" width="6.375" style="3" customWidth="1"/>
    <col min="12784" max="12784" width="7.875" style="3" customWidth="1"/>
    <col min="12785" max="12785" width="7.75" style="3" customWidth="1"/>
    <col min="12786" max="12789" width="6.5" style="3" customWidth="1"/>
    <col min="12790" max="12790" width="6.875" style="3" customWidth="1"/>
    <col min="12791" max="12791" width="9" style="3"/>
    <col min="12792" max="12792" width="6.125" style="3" customWidth="1"/>
    <col min="12793" max="12793" width="7.5" style="3" customWidth="1"/>
    <col min="12794" max="12794" width="7.625" style="3" customWidth="1"/>
    <col min="12795" max="12795" width="7.75" style="3" customWidth="1"/>
    <col min="12796" max="12796" width="10.125" style="3" bestFit="1" customWidth="1"/>
    <col min="12797" max="12797" width="12" style="3" customWidth="1"/>
    <col min="12798" max="12798" width="10.25" style="3" bestFit="1" customWidth="1"/>
    <col min="12799" max="12799" width="8.75" style="3" bestFit="1" customWidth="1"/>
    <col min="12800" max="12800" width="7.75" style="3" customWidth="1"/>
    <col min="12801" max="12801" width="9.125" style="3" customWidth="1"/>
    <col min="12802" max="12802" width="9.875" style="3" customWidth="1"/>
    <col min="12803" max="12803" width="7.75" style="3" customWidth="1"/>
    <col min="12804" max="12804" width="9.375" style="3" customWidth="1"/>
    <col min="12805" max="12805" width="9" style="3"/>
    <col min="12806" max="12806" width="5.875" style="3" customWidth="1"/>
    <col min="12807" max="12807" width="7.125" style="3" customWidth="1"/>
    <col min="12808" max="12808" width="8.125" style="3" customWidth="1"/>
    <col min="12809" max="12809" width="10.25" style="3" customWidth="1"/>
    <col min="12810" max="13030" width="9" style="3"/>
    <col min="13031" max="13031" width="36.875" style="3" bestFit="1" customWidth="1"/>
    <col min="13032" max="13032" width="7.125" style="3" customWidth="1"/>
    <col min="13033" max="13033" width="6" style="3" customWidth="1"/>
    <col min="13034" max="13034" width="5.75" style="3" customWidth="1"/>
    <col min="13035" max="13035" width="10.5" style="3" customWidth="1"/>
    <col min="13036" max="13036" width="7.5" style="3" customWidth="1"/>
    <col min="13037" max="13037" width="6.375" style="3" customWidth="1"/>
    <col min="13038" max="13038" width="6.5" style="3" customWidth="1"/>
    <col min="13039" max="13039" width="6.375" style="3" customWidth="1"/>
    <col min="13040" max="13040" width="7.875" style="3" customWidth="1"/>
    <col min="13041" max="13041" width="7.75" style="3" customWidth="1"/>
    <col min="13042" max="13045" width="6.5" style="3" customWidth="1"/>
    <col min="13046" max="13046" width="6.875" style="3" customWidth="1"/>
    <col min="13047" max="13047" width="9" style="3"/>
    <col min="13048" max="13048" width="6.125" style="3" customWidth="1"/>
    <col min="13049" max="13049" width="7.5" style="3" customWidth="1"/>
    <col min="13050" max="13050" width="7.625" style="3" customWidth="1"/>
    <col min="13051" max="13051" width="7.75" style="3" customWidth="1"/>
    <col min="13052" max="13052" width="10.125" style="3" bestFit="1" customWidth="1"/>
    <col min="13053" max="13053" width="12" style="3" customWidth="1"/>
    <col min="13054" max="13054" width="10.25" style="3" bestFit="1" customWidth="1"/>
    <col min="13055" max="13055" width="8.75" style="3" bestFit="1" customWidth="1"/>
    <col min="13056" max="13056" width="7.75" style="3" customWidth="1"/>
    <col min="13057" max="13057" width="9.125" style="3" customWidth="1"/>
    <col min="13058" max="13058" width="9.875" style="3" customWidth="1"/>
    <col min="13059" max="13059" width="7.75" style="3" customWidth="1"/>
    <col min="13060" max="13060" width="9.375" style="3" customWidth="1"/>
    <col min="13061" max="13061" width="9" style="3"/>
    <col min="13062" max="13062" width="5.875" style="3" customWidth="1"/>
    <col min="13063" max="13063" width="7.125" style="3" customWidth="1"/>
    <col min="13064" max="13064" width="8.125" style="3" customWidth="1"/>
    <col min="13065" max="13065" width="10.25" style="3" customWidth="1"/>
    <col min="13066" max="13286" width="9" style="3"/>
    <col min="13287" max="13287" width="36.875" style="3" bestFit="1" customWidth="1"/>
    <col min="13288" max="13288" width="7.125" style="3" customWidth="1"/>
    <col min="13289" max="13289" width="6" style="3" customWidth="1"/>
    <col min="13290" max="13290" width="5.75" style="3" customWidth="1"/>
    <col min="13291" max="13291" width="10.5" style="3" customWidth="1"/>
    <col min="13292" max="13292" width="7.5" style="3" customWidth="1"/>
    <col min="13293" max="13293" width="6.375" style="3" customWidth="1"/>
    <col min="13294" max="13294" width="6.5" style="3" customWidth="1"/>
    <col min="13295" max="13295" width="6.375" style="3" customWidth="1"/>
    <col min="13296" max="13296" width="7.875" style="3" customWidth="1"/>
    <col min="13297" max="13297" width="7.75" style="3" customWidth="1"/>
    <col min="13298" max="13301" width="6.5" style="3" customWidth="1"/>
    <col min="13302" max="13302" width="6.875" style="3" customWidth="1"/>
    <col min="13303" max="13303" width="9" style="3"/>
    <col min="13304" max="13304" width="6.125" style="3" customWidth="1"/>
    <col min="13305" max="13305" width="7.5" style="3" customWidth="1"/>
    <col min="13306" max="13306" width="7.625" style="3" customWidth="1"/>
    <col min="13307" max="13307" width="7.75" style="3" customWidth="1"/>
    <col min="13308" max="13308" width="10.125" style="3" bestFit="1" customWidth="1"/>
    <col min="13309" max="13309" width="12" style="3" customWidth="1"/>
    <col min="13310" max="13310" width="10.25" style="3" bestFit="1" customWidth="1"/>
    <col min="13311" max="13311" width="8.75" style="3" bestFit="1" customWidth="1"/>
    <col min="13312" max="13312" width="7.75" style="3" customWidth="1"/>
    <col min="13313" max="13313" width="9.125" style="3" customWidth="1"/>
    <col min="13314" max="13314" width="9.875" style="3" customWidth="1"/>
    <col min="13315" max="13315" width="7.75" style="3" customWidth="1"/>
    <col min="13316" max="13316" width="9.375" style="3" customWidth="1"/>
    <col min="13317" max="13317" width="9" style="3"/>
    <col min="13318" max="13318" width="5.875" style="3" customWidth="1"/>
    <col min="13319" max="13319" width="7.125" style="3" customWidth="1"/>
    <col min="13320" max="13320" width="8.125" style="3" customWidth="1"/>
    <col min="13321" max="13321" width="10.25" style="3" customWidth="1"/>
    <col min="13322" max="13542" width="9" style="3"/>
    <col min="13543" max="13543" width="36.875" style="3" bestFit="1" customWidth="1"/>
    <col min="13544" max="13544" width="7.125" style="3" customWidth="1"/>
    <col min="13545" max="13545" width="6" style="3" customWidth="1"/>
    <col min="13546" max="13546" width="5.75" style="3" customWidth="1"/>
    <col min="13547" max="13547" width="10.5" style="3" customWidth="1"/>
    <col min="13548" max="13548" width="7.5" style="3" customWidth="1"/>
    <col min="13549" max="13549" width="6.375" style="3" customWidth="1"/>
    <col min="13550" max="13550" width="6.5" style="3" customWidth="1"/>
    <col min="13551" max="13551" width="6.375" style="3" customWidth="1"/>
    <col min="13552" max="13552" width="7.875" style="3" customWidth="1"/>
    <col min="13553" max="13553" width="7.75" style="3" customWidth="1"/>
    <col min="13554" max="13557" width="6.5" style="3" customWidth="1"/>
    <col min="13558" max="13558" width="6.875" style="3" customWidth="1"/>
    <col min="13559" max="13559" width="9" style="3"/>
    <col min="13560" max="13560" width="6.125" style="3" customWidth="1"/>
    <col min="13561" max="13561" width="7.5" style="3" customWidth="1"/>
    <col min="13562" max="13562" width="7.625" style="3" customWidth="1"/>
    <col min="13563" max="13563" width="7.75" style="3" customWidth="1"/>
    <col min="13564" max="13564" width="10.125" style="3" bestFit="1" customWidth="1"/>
    <col min="13565" max="13565" width="12" style="3" customWidth="1"/>
    <col min="13566" max="13566" width="10.25" style="3" bestFit="1" customWidth="1"/>
    <col min="13567" max="13567" width="8.75" style="3" bestFit="1" customWidth="1"/>
    <col min="13568" max="13568" width="7.75" style="3" customWidth="1"/>
    <col min="13569" max="13569" width="9.125" style="3" customWidth="1"/>
    <col min="13570" max="13570" width="9.875" style="3" customWidth="1"/>
    <col min="13571" max="13571" width="7.75" style="3" customWidth="1"/>
    <col min="13572" max="13572" width="9.375" style="3" customWidth="1"/>
    <col min="13573" max="13573" width="9" style="3"/>
    <col min="13574" max="13574" width="5.875" style="3" customWidth="1"/>
    <col min="13575" max="13575" width="7.125" style="3" customWidth="1"/>
    <col min="13576" max="13576" width="8.125" style="3" customWidth="1"/>
    <col min="13577" max="13577" width="10.25" style="3" customWidth="1"/>
    <col min="13578" max="13798" width="9" style="3"/>
    <col min="13799" max="13799" width="36.875" style="3" bestFit="1" customWidth="1"/>
    <col min="13800" max="13800" width="7.125" style="3" customWidth="1"/>
    <col min="13801" max="13801" width="6" style="3" customWidth="1"/>
    <col min="13802" max="13802" width="5.75" style="3" customWidth="1"/>
    <col min="13803" max="13803" width="10.5" style="3" customWidth="1"/>
    <col min="13804" max="13804" width="7.5" style="3" customWidth="1"/>
    <col min="13805" max="13805" width="6.375" style="3" customWidth="1"/>
    <col min="13806" max="13806" width="6.5" style="3" customWidth="1"/>
    <col min="13807" max="13807" width="6.375" style="3" customWidth="1"/>
    <col min="13808" max="13808" width="7.875" style="3" customWidth="1"/>
    <col min="13809" max="13809" width="7.75" style="3" customWidth="1"/>
    <col min="13810" max="13813" width="6.5" style="3" customWidth="1"/>
    <col min="13814" max="13814" width="6.875" style="3" customWidth="1"/>
    <col min="13815" max="13815" width="9" style="3"/>
    <col min="13816" max="13816" width="6.125" style="3" customWidth="1"/>
    <col min="13817" max="13817" width="7.5" style="3" customWidth="1"/>
    <col min="13818" max="13818" width="7.625" style="3" customWidth="1"/>
    <col min="13819" max="13819" width="7.75" style="3" customWidth="1"/>
    <col min="13820" max="13820" width="10.125" style="3" bestFit="1" customWidth="1"/>
    <col min="13821" max="13821" width="12" style="3" customWidth="1"/>
    <col min="13822" max="13822" width="10.25" style="3" bestFit="1" customWidth="1"/>
    <col min="13823" max="13823" width="8.75" style="3" bestFit="1" customWidth="1"/>
    <col min="13824" max="13824" width="7.75" style="3" customWidth="1"/>
    <col min="13825" max="13825" width="9.125" style="3" customWidth="1"/>
    <col min="13826" max="13826" width="9.875" style="3" customWidth="1"/>
    <col min="13827" max="13827" width="7.75" style="3" customWidth="1"/>
    <col min="13828" max="13828" width="9.375" style="3" customWidth="1"/>
    <col min="13829" max="13829" width="9" style="3"/>
    <col min="13830" max="13830" width="5.875" style="3" customWidth="1"/>
    <col min="13831" max="13831" width="7.125" style="3" customWidth="1"/>
    <col min="13832" max="13832" width="8.125" style="3" customWidth="1"/>
    <col min="13833" max="13833" width="10.25" style="3" customWidth="1"/>
    <col min="13834" max="14054" width="9" style="3"/>
    <col min="14055" max="14055" width="36.875" style="3" bestFit="1" customWidth="1"/>
    <col min="14056" max="14056" width="7.125" style="3" customWidth="1"/>
    <col min="14057" max="14057" width="6" style="3" customWidth="1"/>
    <col min="14058" max="14058" width="5.75" style="3" customWidth="1"/>
    <col min="14059" max="14059" width="10.5" style="3" customWidth="1"/>
    <col min="14060" max="14060" width="7.5" style="3" customWidth="1"/>
    <col min="14061" max="14061" width="6.375" style="3" customWidth="1"/>
    <col min="14062" max="14062" width="6.5" style="3" customWidth="1"/>
    <col min="14063" max="14063" width="6.375" style="3" customWidth="1"/>
    <col min="14064" max="14064" width="7.875" style="3" customWidth="1"/>
    <col min="14065" max="14065" width="7.75" style="3" customWidth="1"/>
    <col min="14066" max="14069" width="6.5" style="3" customWidth="1"/>
    <col min="14070" max="14070" width="6.875" style="3" customWidth="1"/>
    <col min="14071" max="14071" width="9" style="3"/>
    <col min="14072" max="14072" width="6.125" style="3" customWidth="1"/>
    <col min="14073" max="14073" width="7.5" style="3" customWidth="1"/>
    <col min="14074" max="14074" width="7.625" style="3" customWidth="1"/>
    <col min="14075" max="14075" width="7.75" style="3" customWidth="1"/>
    <col min="14076" max="14076" width="10.125" style="3" bestFit="1" customWidth="1"/>
    <col min="14077" max="14077" width="12" style="3" customWidth="1"/>
    <col min="14078" max="14078" width="10.25" style="3" bestFit="1" customWidth="1"/>
    <col min="14079" max="14079" width="8.75" style="3" bestFit="1" customWidth="1"/>
    <col min="14080" max="14080" width="7.75" style="3" customWidth="1"/>
    <col min="14081" max="14081" width="9.125" style="3" customWidth="1"/>
    <col min="14082" max="14082" width="9.875" style="3" customWidth="1"/>
    <col min="14083" max="14083" width="7.75" style="3" customWidth="1"/>
    <col min="14084" max="14084" width="9.375" style="3" customWidth="1"/>
    <col min="14085" max="14085" width="9" style="3"/>
    <col min="14086" max="14086" width="5.875" style="3" customWidth="1"/>
    <col min="14087" max="14087" width="7.125" style="3" customWidth="1"/>
    <col min="14088" max="14088" width="8.125" style="3" customWidth="1"/>
    <col min="14089" max="14089" width="10.25" style="3" customWidth="1"/>
    <col min="14090" max="14310" width="9" style="3"/>
    <col min="14311" max="14311" width="36.875" style="3" bestFit="1" customWidth="1"/>
    <col min="14312" max="14312" width="7.125" style="3" customWidth="1"/>
    <col min="14313" max="14313" width="6" style="3" customWidth="1"/>
    <col min="14314" max="14314" width="5.75" style="3" customWidth="1"/>
    <col min="14315" max="14315" width="10.5" style="3" customWidth="1"/>
    <col min="14316" max="14316" width="7.5" style="3" customWidth="1"/>
    <col min="14317" max="14317" width="6.375" style="3" customWidth="1"/>
    <col min="14318" max="14318" width="6.5" style="3" customWidth="1"/>
    <col min="14319" max="14319" width="6.375" style="3" customWidth="1"/>
    <col min="14320" max="14320" width="7.875" style="3" customWidth="1"/>
    <col min="14321" max="14321" width="7.75" style="3" customWidth="1"/>
    <col min="14322" max="14325" width="6.5" style="3" customWidth="1"/>
    <col min="14326" max="14326" width="6.875" style="3" customWidth="1"/>
    <col min="14327" max="14327" width="9" style="3"/>
    <col min="14328" max="14328" width="6.125" style="3" customWidth="1"/>
    <col min="14329" max="14329" width="7.5" style="3" customWidth="1"/>
    <col min="14330" max="14330" width="7.625" style="3" customWidth="1"/>
    <col min="14331" max="14331" width="7.75" style="3" customWidth="1"/>
    <col min="14332" max="14332" width="10.125" style="3" bestFit="1" customWidth="1"/>
    <col min="14333" max="14333" width="12" style="3" customWidth="1"/>
    <col min="14334" max="14334" width="10.25" style="3" bestFit="1" customWidth="1"/>
    <col min="14335" max="14335" width="8.75" style="3" bestFit="1" customWidth="1"/>
    <col min="14336" max="14336" width="7.75" style="3" customWidth="1"/>
    <col min="14337" max="14337" width="9.125" style="3" customWidth="1"/>
    <col min="14338" max="14338" width="9.875" style="3" customWidth="1"/>
    <col min="14339" max="14339" width="7.75" style="3" customWidth="1"/>
    <col min="14340" max="14340" width="9.375" style="3" customWidth="1"/>
    <col min="14341" max="14341" width="9" style="3"/>
    <col min="14342" max="14342" width="5.875" style="3" customWidth="1"/>
    <col min="14343" max="14343" width="7.125" style="3" customWidth="1"/>
    <col min="14344" max="14344" width="8.125" style="3" customWidth="1"/>
    <col min="14345" max="14345" width="10.25" style="3" customWidth="1"/>
    <col min="14346" max="14566" width="9" style="3"/>
    <col min="14567" max="14567" width="36.875" style="3" bestFit="1" customWidth="1"/>
    <col min="14568" max="14568" width="7.125" style="3" customWidth="1"/>
    <col min="14569" max="14569" width="6" style="3" customWidth="1"/>
    <col min="14570" max="14570" width="5.75" style="3" customWidth="1"/>
    <col min="14571" max="14571" width="10.5" style="3" customWidth="1"/>
    <col min="14572" max="14572" width="7.5" style="3" customWidth="1"/>
    <col min="14573" max="14573" width="6.375" style="3" customWidth="1"/>
    <col min="14574" max="14574" width="6.5" style="3" customWidth="1"/>
    <col min="14575" max="14575" width="6.375" style="3" customWidth="1"/>
    <col min="14576" max="14576" width="7.875" style="3" customWidth="1"/>
    <col min="14577" max="14577" width="7.75" style="3" customWidth="1"/>
    <col min="14578" max="14581" width="6.5" style="3" customWidth="1"/>
    <col min="14582" max="14582" width="6.875" style="3" customWidth="1"/>
    <col min="14583" max="14583" width="9" style="3"/>
    <col min="14584" max="14584" width="6.125" style="3" customWidth="1"/>
    <col min="14585" max="14585" width="7.5" style="3" customWidth="1"/>
    <col min="14586" max="14586" width="7.625" style="3" customWidth="1"/>
    <col min="14587" max="14587" width="7.75" style="3" customWidth="1"/>
    <col min="14588" max="14588" width="10.125" style="3" bestFit="1" customWidth="1"/>
    <col min="14589" max="14589" width="12" style="3" customWidth="1"/>
    <col min="14590" max="14590" width="10.25" style="3" bestFit="1" customWidth="1"/>
    <col min="14591" max="14591" width="8.75" style="3" bestFit="1" customWidth="1"/>
    <col min="14592" max="14592" width="7.75" style="3" customWidth="1"/>
    <col min="14593" max="14593" width="9.125" style="3" customWidth="1"/>
    <col min="14594" max="14594" width="9.875" style="3" customWidth="1"/>
    <col min="14595" max="14595" width="7.75" style="3" customWidth="1"/>
    <col min="14596" max="14596" width="9.375" style="3" customWidth="1"/>
    <col min="14597" max="14597" width="9" style="3"/>
    <col min="14598" max="14598" width="5.875" style="3" customWidth="1"/>
    <col min="14599" max="14599" width="7.125" style="3" customWidth="1"/>
    <col min="14600" max="14600" width="8.125" style="3" customWidth="1"/>
    <col min="14601" max="14601" width="10.25" style="3" customWidth="1"/>
    <col min="14602" max="14822" width="9" style="3"/>
    <col min="14823" max="14823" width="36.875" style="3" bestFit="1" customWidth="1"/>
    <col min="14824" max="14824" width="7.125" style="3" customWidth="1"/>
    <col min="14825" max="14825" width="6" style="3" customWidth="1"/>
    <col min="14826" max="14826" width="5.75" style="3" customWidth="1"/>
    <col min="14827" max="14827" width="10.5" style="3" customWidth="1"/>
    <col min="14828" max="14828" width="7.5" style="3" customWidth="1"/>
    <col min="14829" max="14829" width="6.375" style="3" customWidth="1"/>
    <col min="14830" max="14830" width="6.5" style="3" customWidth="1"/>
    <col min="14831" max="14831" width="6.375" style="3" customWidth="1"/>
    <col min="14832" max="14832" width="7.875" style="3" customWidth="1"/>
    <col min="14833" max="14833" width="7.75" style="3" customWidth="1"/>
    <col min="14834" max="14837" width="6.5" style="3" customWidth="1"/>
    <col min="14838" max="14838" width="6.875" style="3" customWidth="1"/>
    <col min="14839" max="14839" width="9" style="3"/>
    <col min="14840" max="14840" width="6.125" style="3" customWidth="1"/>
    <col min="14841" max="14841" width="7.5" style="3" customWidth="1"/>
    <col min="14842" max="14842" width="7.625" style="3" customWidth="1"/>
    <col min="14843" max="14843" width="7.75" style="3" customWidth="1"/>
    <col min="14844" max="14844" width="10.125" style="3" bestFit="1" customWidth="1"/>
    <col min="14845" max="14845" width="12" style="3" customWidth="1"/>
    <col min="14846" max="14846" width="10.25" style="3" bestFit="1" customWidth="1"/>
    <col min="14847" max="14847" width="8.75" style="3" bestFit="1" customWidth="1"/>
    <col min="14848" max="14848" width="7.75" style="3" customWidth="1"/>
    <col min="14849" max="14849" width="9.125" style="3" customWidth="1"/>
    <col min="14850" max="14850" width="9.875" style="3" customWidth="1"/>
    <col min="14851" max="14851" width="7.75" style="3" customWidth="1"/>
    <col min="14852" max="14852" width="9.375" style="3" customWidth="1"/>
    <col min="14853" max="14853" width="9" style="3"/>
    <col min="14854" max="14854" width="5.875" style="3" customWidth="1"/>
    <col min="14855" max="14855" width="7.125" style="3" customWidth="1"/>
    <col min="14856" max="14856" width="8.125" style="3" customWidth="1"/>
    <col min="14857" max="14857" width="10.25" style="3" customWidth="1"/>
    <col min="14858" max="15078" width="9" style="3"/>
    <col min="15079" max="15079" width="36.875" style="3" bestFit="1" customWidth="1"/>
    <col min="15080" max="15080" width="7.125" style="3" customWidth="1"/>
    <col min="15081" max="15081" width="6" style="3" customWidth="1"/>
    <col min="15082" max="15082" width="5.75" style="3" customWidth="1"/>
    <col min="15083" max="15083" width="10.5" style="3" customWidth="1"/>
    <col min="15084" max="15084" width="7.5" style="3" customWidth="1"/>
    <col min="15085" max="15085" width="6.375" style="3" customWidth="1"/>
    <col min="15086" max="15086" width="6.5" style="3" customWidth="1"/>
    <col min="15087" max="15087" width="6.375" style="3" customWidth="1"/>
    <col min="15088" max="15088" width="7.875" style="3" customWidth="1"/>
    <col min="15089" max="15089" width="7.75" style="3" customWidth="1"/>
    <col min="15090" max="15093" width="6.5" style="3" customWidth="1"/>
    <col min="15094" max="15094" width="6.875" style="3" customWidth="1"/>
    <col min="15095" max="15095" width="9" style="3"/>
    <col min="15096" max="15096" width="6.125" style="3" customWidth="1"/>
    <col min="15097" max="15097" width="7.5" style="3" customWidth="1"/>
    <col min="15098" max="15098" width="7.625" style="3" customWidth="1"/>
    <col min="15099" max="15099" width="7.75" style="3" customWidth="1"/>
    <col min="15100" max="15100" width="10.125" style="3" bestFit="1" customWidth="1"/>
    <col min="15101" max="15101" width="12" style="3" customWidth="1"/>
    <col min="15102" max="15102" width="10.25" style="3" bestFit="1" customWidth="1"/>
    <col min="15103" max="15103" width="8.75" style="3" bestFit="1" customWidth="1"/>
    <col min="15104" max="15104" width="7.75" style="3" customWidth="1"/>
    <col min="15105" max="15105" width="9.125" style="3" customWidth="1"/>
    <col min="15106" max="15106" width="9.875" style="3" customWidth="1"/>
    <col min="15107" max="15107" width="7.75" style="3" customWidth="1"/>
    <col min="15108" max="15108" width="9.375" style="3" customWidth="1"/>
    <col min="15109" max="15109" width="9" style="3"/>
    <col min="15110" max="15110" width="5.875" style="3" customWidth="1"/>
    <col min="15111" max="15111" width="7.125" style="3" customWidth="1"/>
    <col min="15112" max="15112" width="8.125" style="3" customWidth="1"/>
    <col min="15113" max="15113" width="10.25" style="3" customWidth="1"/>
    <col min="15114" max="15334" width="9" style="3"/>
    <col min="15335" max="15335" width="36.875" style="3" bestFit="1" customWidth="1"/>
    <col min="15336" max="15336" width="7.125" style="3" customWidth="1"/>
    <col min="15337" max="15337" width="6" style="3" customWidth="1"/>
    <col min="15338" max="15338" width="5.75" style="3" customWidth="1"/>
    <col min="15339" max="15339" width="10.5" style="3" customWidth="1"/>
    <col min="15340" max="15340" width="7.5" style="3" customWidth="1"/>
    <col min="15341" max="15341" width="6.375" style="3" customWidth="1"/>
    <col min="15342" max="15342" width="6.5" style="3" customWidth="1"/>
    <col min="15343" max="15343" width="6.375" style="3" customWidth="1"/>
    <col min="15344" max="15344" width="7.875" style="3" customWidth="1"/>
    <col min="15345" max="15345" width="7.75" style="3" customWidth="1"/>
    <col min="15346" max="15349" width="6.5" style="3" customWidth="1"/>
    <col min="15350" max="15350" width="6.875" style="3" customWidth="1"/>
    <col min="15351" max="15351" width="9" style="3"/>
    <col min="15352" max="15352" width="6.125" style="3" customWidth="1"/>
    <col min="15353" max="15353" width="7.5" style="3" customWidth="1"/>
    <col min="15354" max="15354" width="7.625" style="3" customWidth="1"/>
    <col min="15355" max="15355" width="7.75" style="3" customWidth="1"/>
    <col min="15356" max="15356" width="10.125" style="3" bestFit="1" customWidth="1"/>
    <col min="15357" max="15357" width="12" style="3" customWidth="1"/>
    <col min="15358" max="15358" width="10.25" style="3" bestFit="1" customWidth="1"/>
    <col min="15359" max="15359" width="8.75" style="3" bestFit="1" customWidth="1"/>
    <col min="15360" max="15360" width="7.75" style="3" customWidth="1"/>
    <col min="15361" max="15361" width="9.125" style="3" customWidth="1"/>
    <col min="15362" max="15362" width="9.875" style="3" customWidth="1"/>
    <col min="15363" max="15363" width="7.75" style="3" customWidth="1"/>
    <col min="15364" max="15364" width="9.375" style="3" customWidth="1"/>
    <col min="15365" max="15365" width="9" style="3"/>
    <col min="15366" max="15366" width="5.875" style="3" customWidth="1"/>
    <col min="15367" max="15367" width="7.125" style="3" customWidth="1"/>
    <col min="15368" max="15368" width="8.125" style="3" customWidth="1"/>
    <col min="15369" max="15369" width="10.25" style="3" customWidth="1"/>
    <col min="15370" max="15590" width="9" style="3"/>
    <col min="15591" max="15591" width="36.875" style="3" bestFit="1" customWidth="1"/>
    <col min="15592" max="15592" width="7.125" style="3" customWidth="1"/>
    <col min="15593" max="15593" width="6" style="3" customWidth="1"/>
    <col min="15594" max="15594" width="5.75" style="3" customWidth="1"/>
    <col min="15595" max="15595" width="10.5" style="3" customWidth="1"/>
    <col min="15596" max="15596" width="7.5" style="3" customWidth="1"/>
    <col min="15597" max="15597" width="6.375" style="3" customWidth="1"/>
    <col min="15598" max="15598" width="6.5" style="3" customWidth="1"/>
    <col min="15599" max="15599" width="6.375" style="3" customWidth="1"/>
    <col min="15600" max="15600" width="7.875" style="3" customWidth="1"/>
    <col min="15601" max="15601" width="7.75" style="3" customWidth="1"/>
    <col min="15602" max="15605" width="6.5" style="3" customWidth="1"/>
    <col min="15606" max="15606" width="6.875" style="3" customWidth="1"/>
    <col min="15607" max="15607" width="9" style="3"/>
    <col min="15608" max="15608" width="6.125" style="3" customWidth="1"/>
    <col min="15609" max="15609" width="7.5" style="3" customWidth="1"/>
    <col min="15610" max="15610" width="7.625" style="3" customWidth="1"/>
    <col min="15611" max="15611" width="7.75" style="3" customWidth="1"/>
    <col min="15612" max="15612" width="10.125" style="3" bestFit="1" customWidth="1"/>
    <col min="15613" max="15613" width="12" style="3" customWidth="1"/>
    <col min="15614" max="15614" width="10.25" style="3" bestFit="1" customWidth="1"/>
    <col min="15615" max="15615" width="8.75" style="3" bestFit="1" customWidth="1"/>
    <col min="15616" max="15616" width="7.75" style="3" customWidth="1"/>
    <col min="15617" max="15617" width="9.125" style="3" customWidth="1"/>
    <col min="15618" max="15618" width="9.875" style="3" customWidth="1"/>
    <col min="15619" max="15619" width="7.75" style="3" customWidth="1"/>
    <col min="15620" max="15620" width="9.375" style="3" customWidth="1"/>
    <col min="15621" max="15621" width="9" style="3"/>
    <col min="15622" max="15622" width="5.875" style="3" customWidth="1"/>
    <col min="15623" max="15623" width="7.125" style="3" customWidth="1"/>
    <col min="15624" max="15624" width="8.125" style="3" customWidth="1"/>
    <col min="15625" max="15625" width="10.25" style="3" customWidth="1"/>
    <col min="15626" max="15846" width="9" style="3"/>
    <col min="15847" max="15847" width="36.875" style="3" bestFit="1" customWidth="1"/>
    <col min="15848" max="15848" width="7.125" style="3" customWidth="1"/>
    <col min="15849" max="15849" width="6" style="3" customWidth="1"/>
    <col min="15850" max="15850" width="5.75" style="3" customWidth="1"/>
    <col min="15851" max="15851" width="10.5" style="3" customWidth="1"/>
    <col min="15852" max="15852" width="7.5" style="3" customWidth="1"/>
    <col min="15853" max="15853" width="6.375" style="3" customWidth="1"/>
    <col min="15854" max="15854" width="6.5" style="3" customWidth="1"/>
    <col min="15855" max="15855" width="6.375" style="3" customWidth="1"/>
    <col min="15856" max="15856" width="7.875" style="3" customWidth="1"/>
    <col min="15857" max="15857" width="7.75" style="3" customWidth="1"/>
    <col min="15858" max="15861" width="6.5" style="3" customWidth="1"/>
    <col min="15862" max="15862" width="6.875" style="3" customWidth="1"/>
    <col min="15863" max="15863" width="9" style="3"/>
    <col min="15864" max="15864" width="6.125" style="3" customWidth="1"/>
    <col min="15865" max="15865" width="7.5" style="3" customWidth="1"/>
    <col min="15866" max="15866" width="7.625" style="3" customWidth="1"/>
    <col min="15867" max="15867" width="7.75" style="3" customWidth="1"/>
    <col min="15868" max="15868" width="10.125" style="3" bestFit="1" customWidth="1"/>
    <col min="15869" max="15869" width="12" style="3" customWidth="1"/>
    <col min="15870" max="15870" width="10.25" style="3" bestFit="1" customWidth="1"/>
    <col min="15871" max="15871" width="8.75" style="3" bestFit="1" customWidth="1"/>
    <col min="15872" max="15872" width="7.75" style="3" customWidth="1"/>
    <col min="15873" max="15873" width="9.125" style="3" customWidth="1"/>
    <col min="15874" max="15874" width="9.875" style="3" customWidth="1"/>
    <col min="15875" max="15875" width="7.75" style="3" customWidth="1"/>
    <col min="15876" max="15876" width="9.375" style="3" customWidth="1"/>
    <col min="15877" max="15877" width="9" style="3"/>
    <col min="15878" max="15878" width="5.875" style="3" customWidth="1"/>
    <col min="15879" max="15879" width="7.125" style="3" customWidth="1"/>
    <col min="15880" max="15880" width="8.125" style="3" customWidth="1"/>
    <col min="15881" max="15881" width="10.25" style="3" customWidth="1"/>
    <col min="15882" max="16102" width="9" style="3"/>
    <col min="16103" max="16103" width="36.875" style="3" bestFit="1" customWidth="1"/>
    <col min="16104" max="16104" width="7.125" style="3" customWidth="1"/>
    <col min="16105" max="16105" width="6" style="3" customWidth="1"/>
    <col min="16106" max="16106" width="5.75" style="3" customWidth="1"/>
    <col min="16107" max="16107" width="10.5" style="3" customWidth="1"/>
    <col min="16108" max="16108" width="7.5" style="3" customWidth="1"/>
    <col min="16109" max="16109" width="6.375" style="3" customWidth="1"/>
    <col min="16110" max="16110" width="6.5" style="3" customWidth="1"/>
    <col min="16111" max="16111" width="6.375" style="3" customWidth="1"/>
    <col min="16112" max="16112" width="7.875" style="3" customWidth="1"/>
    <col min="16113" max="16113" width="7.75" style="3" customWidth="1"/>
    <col min="16114" max="16117" width="6.5" style="3" customWidth="1"/>
    <col min="16118" max="16118" width="6.875" style="3" customWidth="1"/>
    <col min="16119" max="16119" width="9" style="3"/>
    <col min="16120" max="16120" width="6.125" style="3" customWidth="1"/>
    <col min="16121" max="16121" width="7.5" style="3" customWidth="1"/>
    <col min="16122" max="16122" width="7.625" style="3" customWidth="1"/>
    <col min="16123" max="16123" width="7.75" style="3" customWidth="1"/>
    <col min="16124" max="16124" width="10.125" style="3" bestFit="1" customWidth="1"/>
    <col min="16125" max="16125" width="12" style="3" customWidth="1"/>
    <col min="16126" max="16126" width="10.25" style="3" bestFit="1" customWidth="1"/>
    <col min="16127" max="16127" width="8.75" style="3" bestFit="1" customWidth="1"/>
    <col min="16128" max="16128" width="7.75" style="3" customWidth="1"/>
    <col min="16129" max="16129" width="9.125" style="3" customWidth="1"/>
    <col min="16130" max="16130" width="9.875" style="3" customWidth="1"/>
    <col min="16131" max="16131" width="7.75" style="3" customWidth="1"/>
    <col min="16132" max="16132" width="9.375" style="3" customWidth="1"/>
    <col min="16133" max="16133" width="9" style="3"/>
    <col min="16134" max="16134" width="5.875" style="3" customWidth="1"/>
    <col min="16135" max="16135" width="7.125" style="3" customWidth="1"/>
    <col min="16136" max="16136" width="8.125" style="3" customWidth="1"/>
    <col min="16137" max="16137" width="10.25" style="3" customWidth="1"/>
    <col min="16138" max="16384" width="9" style="3"/>
  </cols>
  <sheetData>
    <row r="1" spans="1:72" s="4" customFormat="1" ht="18.75">
      <c r="W1" s="166" t="s">
        <v>328</v>
      </c>
    </row>
    <row r="2" spans="1:72" s="4" customFormat="1" ht="18.75">
      <c r="W2" s="167" t="s">
        <v>0</v>
      </c>
    </row>
    <row r="3" spans="1:72" s="4" customFormat="1" ht="18.75">
      <c r="W3" s="167" t="s">
        <v>295</v>
      </c>
    </row>
    <row r="4" spans="1:72" s="4" customFormat="1" ht="59.25" customHeight="1">
      <c r="A4" s="232" t="s">
        <v>329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</row>
    <row r="5" spans="1:72" s="4" customFormat="1"/>
    <row r="6" spans="1:72" s="4" customFormat="1" ht="18.75" customHeight="1">
      <c r="A6" s="196" t="s">
        <v>297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</row>
    <row r="7" spans="1:72" s="4" customFormat="1" ht="18.75" customHeight="1">
      <c r="A7" s="196" t="s">
        <v>49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</row>
    <row r="8" spans="1:72" s="4" customFormat="1" ht="18.75" customHeight="1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169"/>
      <c r="X8" s="169"/>
      <c r="Y8" s="169"/>
      <c r="Z8" s="169"/>
      <c r="AA8" s="169"/>
      <c r="AB8" s="169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</row>
    <row r="9" spans="1:72" s="4" customFormat="1" ht="22.5" customHeight="1">
      <c r="A9" s="197" t="s">
        <v>298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</row>
    <row r="10" spans="1:72" s="4" customFormat="1" ht="15.75" customHeight="1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96"/>
      <c r="X10" s="96"/>
      <c r="Y10" s="96"/>
      <c r="Z10" s="96"/>
      <c r="AA10" s="96"/>
      <c r="AB10" s="96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</row>
    <row r="11" spans="1:72" s="4" customFormat="1" ht="15.75" customHeight="1">
      <c r="A11" s="198" t="s">
        <v>330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</row>
    <row r="12" spans="1:72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</row>
    <row r="13" spans="1:72" ht="22.5" customHeight="1">
      <c r="A13" s="205" t="s">
        <v>43</v>
      </c>
      <c r="B13" s="205" t="s">
        <v>42</v>
      </c>
      <c r="C13" s="199" t="s">
        <v>2</v>
      </c>
      <c r="D13" s="205" t="s">
        <v>55</v>
      </c>
      <c r="E13" s="205"/>
      <c r="F13" s="205"/>
      <c r="G13" s="205"/>
      <c r="H13" s="205"/>
      <c r="I13" s="205" t="s">
        <v>56</v>
      </c>
      <c r="J13" s="205"/>
      <c r="K13" s="205"/>
      <c r="L13" s="205"/>
      <c r="M13" s="205"/>
      <c r="N13" s="205" t="s">
        <v>67</v>
      </c>
      <c r="O13" s="205"/>
      <c r="P13" s="205"/>
      <c r="Q13" s="205"/>
      <c r="R13" s="205"/>
      <c r="S13" s="205" t="s">
        <v>57</v>
      </c>
      <c r="T13" s="205"/>
      <c r="U13" s="205"/>
      <c r="V13" s="205"/>
      <c r="W13" s="205"/>
    </row>
    <row r="14" spans="1:72" ht="33.75" customHeight="1">
      <c r="A14" s="205"/>
      <c r="B14" s="205"/>
      <c r="C14" s="200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</row>
    <row r="15" spans="1:72" ht="79.5" customHeight="1">
      <c r="A15" s="205"/>
      <c r="B15" s="205"/>
      <c r="C15" s="201"/>
      <c r="D15" s="22" t="s">
        <v>23</v>
      </c>
      <c r="E15" s="22" t="s">
        <v>51</v>
      </c>
      <c r="F15" s="22" t="s">
        <v>52</v>
      </c>
      <c r="G15" s="22" t="s">
        <v>53</v>
      </c>
      <c r="H15" s="22" t="s">
        <v>54</v>
      </c>
      <c r="I15" s="22" t="s">
        <v>23</v>
      </c>
      <c r="J15" s="22" t="s">
        <v>51</v>
      </c>
      <c r="K15" s="22" t="s">
        <v>52</v>
      </c>
      <c r="L15" s="22" t="s">
        <v>53</v>
      </c>
      <c r="M15" s="22" t="s">
        <v>54</v>
      </c>
      <c r="N15" s="22" t="s">
        <v>23</v>
      </c>
      <c r="O15" s="22" t="s">
        <v>51</v>
      </c>
      <c r="P15" s="22" t="s">
        <v>52</v>
      </c>
      <c r="Q15" s="22" t="s">
        <v>53</v>
      </c>
      <c r="R15" s="22" t="s">
        <v>54</v>
      </c>
      <c r="S15" s="22" t="s">
        <v>23</v>
      </c>
      <c r="T15" s="22" t="s">
        <v>51</v>
      </c>
      <c r="U15" s="22" t="s">
        <v>52</v>
      </c>
      <c r="V15" s="22" t="s">
        <v>53</v>
      </c>
      <c r="W15" s="22" t="s">
        <v>54</v>
      </c>
    </row>
    <row r="16" spans="1:72">
      <c r="A16" s="29">
        <v>1</v>
      </c>
      <c r="B16" s="30">
        <v>2</v>
      </c>
      <c r="C16" s="41">
        <f>B16+1</f>
        <v>3</v>
      </c>
      <c r="D16" s="41">
        <f t="shared" ref="D16:W16" si="0">C16+1</f>
        <v>4</v>
      </c>
      <c r="E16" s="41">
        <f t="shared" si="0"/>
        <v>5</v>
      </c>
      <c r="F16" s="41">
        <f t="shared" si="0"/>
        <v>6</v>
      </c>
      <c r="G16" s="41">
        <f t="shared" si="0"/>
        <v>7</v>
      </c>
      <c r="H16" s="41">
        <f t="shared" si="0"/>
        <v>8</v>
      </c>
      <c r="I16" s="41">
        <f t="shared" si="0"/>
        <v>9</v>
      </c>
      <c r="J16" s="41">
        <f t="shared" si="0"/>
        <v>10</v>
      </c>
      <c r="K16" s="41">
        <f t="shared" si="0"/>
        <v>11</v>
      </c>
      <c r="L16" s="41">
        <f t="shared" si="0"/>
        <v>12</v>
      </c>
      <c r="M16" s="41">
        <f t="shared" si="0"/>
        <v>13</v>
      </c>
      <c r="N16" s="41">
        <f t="shared" si="0"/>
        <v>14</v>
      </c>
      <c r="O16" s="41">
        <f t="shared" si="0"/>
        <v>15</v>
      </c>
      <c r="P16" s="41">
        <f t="shared" si="0"/>
        <v>16</v>
      </c>
      <c r="Q16" s="41">
        <f t="shared" si="0"/>
        <v>17</v>
      </c>
      <c r="R16" s="41">
        <f t="shared" si="0"/>
        <v>18</v>
      </c>
      <c r="S16" s="41">
        <f t="shared" si="0"/>
        <v>19</v>
      </c>
      <c r="T16" s="41">
        <f t="shared" si="0"/>
        <v>20</v>
      </c>
      <c r="U16" s="41">
        <f t="shared" si="0"/>
        <v>21</v>
      </c>
      <c r="V16" s="41">
        <f t="shared" si="0"/>
        <v>22</v>
      </c>
      <c r="W16" s="41">
        <f t="shared" si="0"/>
        <v>23</v>
      </c>
    </row>
    <row r="17" spans="1:51">
      <c r="A17" s="42" t="s">
        <v>69</v>
      </c>
      <c r="B17" s="43" t="s">
        <v>70</v>
      </c>
      <c r="C17" s="44" t="s">
        <v>71</v>
      </c>
      <c r="D17" s="77">
        <f>D22+D56</f>
        <v>106.87374632732349</v>
      </c>
      <c r="E17" s="77">
        <f>E22+E56</f>
        <v>0</v>
      </c>
      <c r="F17" s="77">
        <f>F19</f>
        <v>51.225600431193861</v>
      </c>
      <c r="G17" s="77">
        <f>G22+G56</f>
        <v>51.213923261119355</v>
      </c>
      <c r="H17" s="77">
        <f>H22+H56</f>
        <v>4.4358386350102403</v>
      </c>
      <c r="I17" s="77">
        <f>SUM(J17:M17)</f>
        <v>20.464516270000001</v>
      </c>
      <c r="J17" s="77">
        <f>J22+J56</f>
        <v>0</v>
      </c>
      <c r="K17" s="77">
        <f>K22</f>
        <v>20.464516270000001</v>
      </c>
      <c r="L17" s="77">
        <f>L22+L56</f>
        <v>0</v>
      </c>
      <c r="M17" s="77">
        <v>0</v>
      </c>
      <c r="N17" s="77">
        <f>D17-I17</f>
        <v>86.409230057323484</v>
      </c>
      <c r="O17" s="77">
        <v>0</v>
      </c>
      <c r="P17" s="77">
        <v>0</v>
      </c>
      <c r="Q17" s="77">
        <f>Q22+Q56</f>
        <v>51.213923261119355</v>
      </c>
      <c r="R17" s="77">
        <v>0</v>
      </c>
      <c r="S17" s="77">
        <f>SUM(T17:W17)</f>
        <v>17.053763558333333</v>
      </c>
      <c r="T17" s="77">
        <f>T22+T56</f>
        <v>0</v>
      </c>
      <c r="U17" s="77">
        <f>U19</f>
        <v>17.053763558333333</v>
      </c>
      <c r="V17" s="77">
        <f>V22+V56</f>
        <v>0</v>
      </c>
      <c r="W17" s="77">
        <v>0</v>
      </c>
    </row>
    <row r="18" spans="1:51" ht="20.25" customHeight="1">
      <c r="A18" s="42"/>
      <c r="B18" s="45" t="s">
        <v>72</v>
      </c>
      <c r="C18" s="44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92"/>
      <c r="V18" s="81"/>
      <c r="W18" s="8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1:51" ht="66.75" customHeight="1">
      <c r="A19" s="46" t="s">
        <v>73</v>
      </c>
      <c r="B19" s="47" t="s">
        <v>74</v>
      </c>
      <c r="C19" s="48" t="s">
        <v>71</v>
      </c>
      <c r="D19" s="84">
        <f>D22+D21+D53+D54+D55+D56</f>
        <v>106.87374632732349</v>
      </c>
      <c r="E19" s="84">
        <f>E22+E21+E53+E54+E55+E56</f>
        <v>0</v>
      </c>
      <c r="F19" s="84">
        <f>F22+F21+F53+F54+F55+F56+F24</f>
        <v>51.225600431193861</v>
      </c>
      <c r="G19" s="84">
        <f>G22+G21+G53+G54+G55+G56</f>
        <v>51.213923261119355</v>
      </c>
      <c r="H19" s="84">
        <f>H22+H21+H53+H54+H55+H56</f>
        <v>4.4358386350102403</v>
      </c>
      <c r="I19" s="81">
        <f>I22</f>
        <v>20.464516270000001</v>
      </c>
      <c r="J19" s="94">
        <v>0</v>
      </c>
      <c r="K19" s="94">
        <v>0</v>
      </c>
      <c r="L19" s="94">
        <v>0</v>
      </c>
      <c r="M19" s="94">
        <v>0</v>
      </c>
      <c r="N19" s="81">
        <f t="shared" ref="N18:N56" si="1">D19-I19</f>
        <v>86.409230057323484</v>
      </c>
      <c r="O19" s="81">
        <f t="shared" ref="O18:O56" si="2">E19-J19</f>
        <v>0</v>
      </c>
      <c r="P19" s="81">
        <f t="shared" ref="P18:P56" si="3">F19-K19</f>
        <v>51.225600431193861</v>
      </c>
      <c r="Q19" s="81">
        <f t="shared" ref="Q18:Q56" si="4">G19-L19</f>
        <v>51.213923261119355</v>
      </c>
      <c r="R19" s="81">
        <f t="shared" ref="R18:R56" si="5">H19-M19</f>
        <v>4.4358386350102403</v>
      </c>
      <c r="S19" s="81">
        <f t="shared" ref="S18:S56" si="6">SUM(T19:W19)</f>
        <v>17.053763558333333</v>
      </c>
      <c r="T19" s="94">
        <v>0</v>
      </c>
      <c r="U19" s="92">
        <f>U22</f>
        <v>17.053763558333333</v>
      </c>
      <c r="V19" s="94">
        <v>0</v>
      </c>
      <c r="W19" s="94">
        <v>0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1:51">
      <c r="A20" s="46"/>
      <c r="B20" s="47" t="s">
        <v>72</v>
      </c>
      <c r="C20" s="48"/>
      <c r="D20" s="84"/>
      <c r="E20" s="94"/>
      <c r="F20" s="94"/>
      <c r="G20" s="94"/>
      <c r="H20" s="94"/>
      <c r="I20" s="81"/>
      <c r="J20" s="94"/>
      <c r="K20" s="94"/>
      <c r="L20" s="94"/>
      <c r="M20" s="94"/>
      <c r="N20" s="81"/>
      <c r="O20" s="81"/>
      <c r="P20" s="81"/>
      <c r="Q20" s="81"/>
      <c r="R20" s="81"/>
      <c r="S20" s="81"/>
      <c r="T20" s="94"/>
      <c r="U20" s="92"/>
      <c r="V20" s="94"/>
      <c r="W20" s="9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1:51" ht="31.5">
      <c r="A21" s="46" t="s">
        <v>75</v>
      </c>
      <c r="B21" s="47" t="s">
        <v>76</v>
      </c>
      <c r="C21" s="48" t="s">
        <v>71</v>
      </c>
      <c r="D21" s="84">
        <v>0</v>
      </c>
      <c r="E21" s="81">
        <v>0</v>
      </c>
      <c r="F21" s="81">
        <v>0</v>
      </c>
      <c r="G21" s="81">
        <v>0</v>
      </c>
      <c r="H21" s="81">
        <v>0</v>
      </c>
      <c r="I21" s="81">
        <f t="shared" ref="I18:I52" si="7">SUM(J21:M21)</f>
        <v>0</v>
      </c>
      <c r="J21" s="81">
        <v>0</v>
      </c>
      <c r="K21" s="81">
        <v>0</v>
      </c>
      <c r="L21" s="81">
        <v>0</v>
      </c>
      <c r="M21" s="81">
        <v>0</v>
      </c>
      <c r="N21" s="81">
        <f t="shared" si="1"/>
        <v>0</v>
      </c>
      <c r="O21" s="81">
        <f t="shared" si="2"/>
        <v>0</v>
      </c>
      <c r="P21" s="81">
        <f t="shared" si="3"/>
        <v>0</v>
      </c>
      <c r="Q21" s="81">
        <f t="shared" si="4"/>
        <v>0</v>
      </c>
      <c r="R21" s="81">
        <f t="shared" si="5"/>
        <v>0</v>
      </c>
      <c r="S21" s="81">
        <f t="shared" si="6"/>
        <v>0</v>
      </c>
      <c r="T21" s="81">
        <v>0</v>
      </c>
      <c r="U21" s="92">
        <v>0</v>
      </c>
      <c r="V21" s="81">
        <v>0</v>
      </c>
      <c r="W21" s="81">
        <v>0</v>
      </c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</row>
    <row r="22" spans="1:51" ht="31.5">
      <c r="A22" s="46" t="s">
        <v>77</v>
      </c>
      <c r="B22" s="47" t="s">
        <v>78</v>
      </c>
      <c r="C22" s="48" t="s">
        <v>71</v>
      </c>
      <c r="D22" s="84">
        <f>D24+D30</f>
        <v>106.87374632732349</v>
      </c>
      <c r="E22" s="94">
        <f t="shared" ref="E22:H22" si="8">E32</f>
        <v>0</v>
      </c>
      <c r="F22" s="94">
        <f t="shared" si="8"/>
        <v>49.513600431193858</v>
      </c>
      <c r="G22" s="84">
        <f>G24+G30</f>
        <v>51.213923261119355</v>
      </c>
      <c r="H22" s="94">
        <f t="shared" si="8"/>
        <v>4.4358386350102403</v>
      </c>
      <c r="I22" s="81">
        <f t="shared" si="7"/>
        <v>20.464516270000001</v>
      </c>
      <c r="J22" s="94">
        <v>0</v>
      </c>
      <c r="K22" s="94">
        <f t="shared" ref="K22:M22" si="9">K32</f>
        <v>20.464516270000001</v>
      </c>
      <c r="L22" s="94">
        <f t="shared" si="9"/>
        <v>0</v>
      </c>
      <c r="M22" s="94">
        <f t="shared" si="9"/>
        <v>0</v>
      </c>
      <c r="N22" s="81">
        <f t="shared" si="1"/>
        <v>86.409230057323484</v>
      </c>
      <c r="O22" s="81">
        <f t="shared" si="2"/>
        <v>0</v>
      </c>
      <c r="P22" s="81">
        <f t="shared" si="3"/>
        <v>29.049084161193857</v>
      </c>
      <c r="Q22" s="81">
        <f t="shared" si="4"/>
        <v>51.213923261119355</v>
      </c>
      <c r="R22" s="81">
        <f t="shared" si="5"/>
        <v>4.4358386350102403</v>
      </c>
      <c r="S22" s="81">
        <f t="shared" si="6"/>
        <v>17.053763558333333</v>
      </c>
      <c r="T22" s="94">
        <v>0</v>
      </c>
      <c r="U22" s="92">
        <f t="shared" ref="U22:W22" si="10">U32</f>
        <v>17.053763558333333</v>
      </c>
      <c r="V22" s="94">
        <f t="shared" si="10"/>
        <v>0</v>
      </c>
      <c r="W22" s="94">
        <f t="shared" si="10"/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1:51" ht="18.75" customHeight="1">
      <c r="A23" s="46"/>
      <c r="B23" s="47" t="s">
        <v>72</v>
      </c>
      <c r="C23" s="48"/>
      <c r="D23" s="84"/>
      <c r="E23" s="91"/>
      <c r="F23" s="91"/>
      <c r="G23" s="91"/>
      <c r="H23" s="91"/>
      <c r="I23" s="81"/>
      <c r="J23" s="91"/>
      <c r="K23" s="91"/>
      <c r="L23" s="91"/>
      <c r="M23" s="91"/>
      <c r="N23" s="81"/>
      <c r="O23" s="81"/>
      <c r="P23" s="81"/>
      <c r="Q23" s="81"/>
      <c r="R23" s="81"/>
      <c r="S23" s="81"/>
      <c r="T23" s="91"/>
      <c r="U23" s="92"/>
      <c r="V23" s="91"/>
      <c r="W23" s="91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</row>
    <row r="24" spans="1:51" ht="18.75" customHeight="1">
      <c r="A24" s="49" t="s">
        <v>79</v>
      </c>
      <c r="B24" s="47" t="s">
        <v>80</v>
      </c>
      <c r="C24" s="48" t="s">
        <v>71</v>
      </c>
      <c r="D24" s="84">
        <f>D26</f>
        <v>1.712</v>
      </c>
      <c r="E24" s="84">
        <f t="shared" ref="E24:H24" si="11">E26</f>
        <v>0</v>
      </c>
      <c r="F24" s="84">
        <f t="shared" si="11"/>
        <v>1.712</v>
      </c>
      <c r="G24" s="84">
        <f t="shared" si="11"/>
        <v>0</v>
      </c>
      <c r="H24" s="84">
        <f t="shared" si="11"/>
        <v>0</v>
      </c>
      <c r="I24" s="81">
        <f t="shared" si="7"/>
        <v>0</v>
      </c>
      <c r="J24" s="91">
        <v>0</v>
      </c>
      <c r="K24" s="91">
        <v>0</v>
      </c>
      <c r="L24" s="91">
        <v>0</v>
      </c>
      <c r="M24" s="91">
        <v>0</v>
      </c>
      <c r="N24" s="81">
        <f t="shared" si="1"/>
        <v>1.712</v>
      </c>
      <c r="O24" s="81">
        <f t="shared" si="2"/>
        <v>0</v>
      </c>
      <c r="P24" s="81">
        <f t="shared" si="3"/>
        <v>1.712</v>
      </c>
      <c r="Q24" s="81">
        <f t="shared" si="4"/>
        <v>0</v>
      </c>
      <c r="R24" s="81">
        <f t="shared" si="5"/>
        <v>0</v>
      </c>
      <c r="S24" s="81">
        <f t="shared" si="6"/>
        <v>0</v>
      </c>
      <c r="T24" s="91">
        <v>0</v>
      </c>
      <c r="U24" s="92">
        <v>0</v>
      </c>
      <c r="V24" s="91">
        <v>0</v>
      </c>
      <c r="W24" s="91">
        <v>0</v>
      </c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</row>
    <row r="25" spans="1:51">
      <c r="A25" s="49"/>
      <c r="B25" s="47" t="s">
        <v>72</v>
      </c>
      <c r="C25" s="48"/>
      <c r="D25" s="84"/>
      <c r="E25" s="91"/>
      <c r="F25" s="91"/>
      <c r="G25" s="91"/>
      <c r="H25" s="91"/>
      <c r="I25" s="81"/>
      <c r="J25" s="91"/>
      <c r="K25" s="91"/>
      <c r="L25" s="91"/>
      <c r="M25" s="91"/>
      <c r="N25" s="81"/>
      <c r="O25" s="81"/>
      <c r="P25" s="81"/>
      <c r="Q25" s="81"/>
      <c r="R25" s="81"/>
      <c r="S25" s="81"/>
      <c r="T25" s="91"/>
      <c r="U25" s="92"/>
      <c r="V25" s="91"/>
      <c r="W25" s="91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1:51" ht="63">
      <c r="A26" s="49" t="s">
        <v>81</v>
      </c>
      <c r="B26" s="47" t="s">
        <v>82</v>
      </c>
      <c r="C26" s="48" t="s">
        <v>71</v>
      </c>
      <c r="D26" s="84">
        <f>D28+D29</f>
        <v>1.712</v>
      </c>
      <c r="E26" s="84">
        <f>E28+E29</f>
        <v>0</v>
      </c>
      <c r="F26" s="84">
        <f>F28+F29</f>
        <v>1.712</v>
      </c>
      <c r="G26" s="84">
        <f>G28+G29</f>
        <v>0</v>
      </c>
      <c r="H26" s="84">
        <f>H28+H29</f>
        <v>0</v>
      </c>
      <c r="I26" s="81">
        <f t="shared" si="7"/>
        <v>0</v>
      </c>
      <c r="J26" s="100">
        <v>0</v>
      </c>
      <c r="K26" s="100">
        <v>0</v>
      </c>
      <c r="L26" s="100">
        <v>0</v>
      </c>
      <c r="M26" s="100">
        <v>0</v>
      </c>
      <c r="N26" s="81">
        <f t="shared" si="1"/>
        <v>1.712</v>
      </c>
      <c r="O26" s="81">
        <f t="shared" si="2"/>
        <v>0</v>
      </c>
      <c r="P26" s="81">
        <f t="shared" si="3"/>
        <v>1.712</v>
      </c>
      <c r="Q26" s="81">
        <f t="shared" si="4"/>
        <v>0</v>
      </c>
      <c r="R26" s="81">
        <f t="shared" si="5"/>
        <v>0</v>
      </c>
      <c r="S26" s="81">
        <f t="shared" si="6"/>
        <v>0</v>
      </c>
      <c r="T26" s="100">
        <v>0</v>
      </c>
      <c r="U26" s="92">
        <v>0</v>
      </c>
      <c r="V26" s="100">
        <v>0</v>
      </c>
      <c r="W26" s="100">
        <v>0</v>
      </c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</row>
    <row r="27" spans="1:51">
      <c r="A27" s="49"/>
      <c r="B27" s="47" t="s">
        <v>72</v>
      </c>
      <c r="C27" s="48"/>
      <c r="D27" s="84"/>
      <c r="E27" s="100"/>
      <c r="F27" s="100"/>
      <c r="G27" s="100"/>
      <c r="H27" s="100"/>
      <c r="I27" s="81"/>
      <c r="J27" s="100"/>
      <c r="K27" s="100"/>
      <c r="L27" s="100"/>
      <c r="M27" s="100"/>
      <c r="N27" s="81"/>
      <c r="O27" s="81"/>
      <c r="P27" s="81"/>
      <c r="Q27" s="81"/>
      <c r="R27" s="81"/>
      <c r="S27" s="81"/>
      <c r="T27" s="100"/>
      <c r="U27" s="92"/>
      <c r="V27" s="100"/>
      <c r="W27" s="100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</row>
    <row r="28" spans="1:51" ht="47.25">
      <c r="A28" s="50" t="s">
        <v>83</v>
      </c>
      <c r="B28" s="51" t="s">
        <v>84</v>
      </c>
      <c r="C28" s="48" t="s">
        <v>85</v>
      </c>
      <c r="D28" s="82">
        <v>0.95799999999999996</v>
      </c>
      <c r="E28" s="82">
        <v>0</v>
      </c>
      <c r="F28" s="82">
        <v>0.95799999999999996</v>
      </c>
      <c r="G28" s="82">
        <v>0</v>
      </c>
      <c r="H28" s="82">
        <v>0</v>
      </c>
      <c r="I28" s="81">
        <f t="shared" si="7"/>
        <v>0</v>
      </c>
      <c r="J28" s="100">
        <v>0</v>
      </c>
      <c r="K28" s="100">
        <v>0</v>
      </c>
      <c r="L28" s="100">
        <v>0</v>
      </c>
      <c r="M28" s="100">
        <v>0</v>
      </c>
      <c r="N28" s="81">
        <f t="shared" si="1"/>
        <v>0.95799999999999996</v>
      </c>
      <c r="O28" s="81">
        <f t="shared" si="2"/>
        <v>0</v>
      </c>
      <c r="P28" s="81">
        <f t="shared" si="3"/>
        <v>0.95799999999999996</v>
      </c>
      <c r="Q28" s="81">
        <f t="shared" si="4"/>
        <v>0</v>
      </c>
      <c r="R28" s="81">
        <f t="shared" si="5"/>
        <v>0</v>
      </c>
      <c r="S28" s="81">
        <f t="shared" si="6"/>
        <v>0</v>
      </c>
      <c r="T28" s="100">
        <v>0</v>
      </c>
      <c r="U28" s="92">
        <v>0</v>
      </c>
      <c r="V28" s="100">
        <v>0</v>
      </c>
      <c r="W28" s="100"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 ht="63">
      <c r="A29" s="50" t="s">
        <v>86</v>
      </c>
      <c r="B29" s="51" t="s">
        <v>87</v>
      </c>
      <c r="C29" s="48" t="s">
        <v>88</v>
      </c>
      <c r="D29" s="82">
        <v>0.754</v>
      </c>
      <c r="E29" s="82">
        <v>0</v>
      </c>
      <c r="F29" s="82">
        <v>0.754</v>
      </c>
      <c r="G29" s="82">
        <v>0</v>
      </c>
      <c r="H29" s="82">
        <v>0</v>
      </c>
      <c r="I29" s="81">
        <f t="shared" si="7"/>
        <v>0</v>
      </c>
      <c r="J29" s="100">
        <v>0</v>
      </c>
      <c r="K29" s="100">
        <v>0</v>
      </c>
      <c r="L29" s="100">
        <v>0</v>
      </c>
      <c r="M29" s="100">
        <v>0</v>
      </c>
      <c r="N29" s="81">
        <f t="shared" si="1"/>
        <v>0.754</v>
      </c>
      <c r="O29" s="81">
        <f t="shared" si="2"/>
        <v>0</v>
      </c>
      <c r="P29" s="81">
        <f t="shared" si="3"/>
        <v>0.754</v>
      </c>
      <c r="Q29" s="81">
        <f t="shared" si="4"/>
        <v>0</v>
      </c>
      <c r="R29" s="81">
        <f t="shared" si="5"/>
        <v>0</v>
      </c>
      <c r="S29" s="81">
        <f t="shared" si="6"/>
        <v>0</v>
      </c>
      <c r="T29" s="100">
        <v>0</v>
      </c>
      <c r="U29" s="92">
        <v>0</v>
      </c>
      <c r="V29" s="100">
        <v>0</v>
      </c>
      <c r="W29" s="100">
        <v>0</v>
      </c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</row>
    <row r="30" spans="1:51" ht="47.25">
      <c r="A30" s="49" t="s">
        <v>89</v>
      </c>
      <c r="B30" s="47" t="s">
        <v>90</v>
      </c>
      <c r="C30" s="48" t="s">
        <v>71</v>
      </c>
      <c r="D30" s="94">
        <f t="shared" ref="D30" si="12">D32</f>
        <v>105.16174632732348</v>
      </c>
      <c r="E30" s="100">
        <f>E32</f>
        <v>0</v>
      </c>
      <c r="F30" s="100">
        <f>F32</f>
        <v>49.513600431193858</v>
      </c>
      <c r="G30" s="100">
        <f>G32</f>
        <v>51.213923261119355</v>
      </c>
      <c r="H30" s="100">
        <f>H32</f>
        <v>4.4358386350102403</v>
      </c>
      <c r="I30" s="81">
        <f>I32</f>
        <v>20.464516270000001</v>
      </c>
      <c r="J30" s="100">
        <v>0</v>
      </c>
      <c r="K30" s="100">
        <v>0</v>
      </c>
      <c r="L30" s="100">
        <v>0</v>
      </c>
      <c r="M30" s="100">
        <v>0</v>
      </c>
      <c r="N30" s="81">
        <f t="shared" si="1"/>
        <v>84.69723005732348</v>
      </c>
      <c r="O30" s="81">
        <f t="shared" si="2"/>
        <v>0</v>
      </c>
      <c r="P30" s="81">
        <f t="shared" si="3"/>
        <v>49.513600431193858</v>
      </c>
      <c r="Q30" s="81">
        <f t="shared" si="4"/>
        <v>51.213923261119355</v>
      </c>
      <c r="R30" s="81">
        <f t="shared" si="5"/>
        <v>4.4358386350102403</v>
      </c>
      <c r="S30" s="81">
        <f t="shared" si="6"/>
        <v>17.053763558333333</v>
      </c>
      <c r="T30" s="100">
        <v>0</v>
      </c>
      <c r="U30" s="92">
        <f>U32</f>
        <v>17.053763558333333</v>
      </c>
      <c r="V30" s="100">
        <v>0</v>
      </c>
      <c r="W30" s="100">
        <v>0</v>
      </c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</row>
    <row r="31" spans="1:51">
      <c r="A31" s="49"/>
      <c r="B31" s="47" t="s">
        <v>72</v>
      </c>
      <c r="C31" s="48"/>
      <c r="D31" s="82"/>
      <c r="E31" s="92"/>
      <c r="F31" s="92"/>
      <c r="G31" s="92"/>
      <c r="H31" s="92"/>
      <c r="I31" s="81"/>
      <c r="J31" s="92"/>
      <c r="K31" s="92"/>
      <c r="L31" s="92"/>
      <c r="M31" s="92"/>
      <c r="N31" s="81"/>
      <c r="O31" s="81"/>
      <c r="P31" s="81"/>
      <c r="Q31" s="81"/>
      <c r="R31" s="81"/>
      <c r="S31" s="81"/>
      <c r="T31" s="92"/>
      <c r="U31" s="92"/>
      <c r="V31" s="92"/>
      <c r="W31" s="92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1:51" ht="47.25">
      <c r="A32" s="49" t="s">
        <v>91</v>
      </c>
      <c r="B32" s="47" t="s">
        <v>92</v>
      </c>
      <c r="C32" s="48" t="s">
        <v>71</v>
      </c>
      <c r="D32" s="82">
        <f>SUM(D34:D52)</f>
        <v>105.16174632732348</v>
      </c>
      <c r="E32" s="101">
        <f>SUM(E34:E52)</f>
        <v>0</v>
      </c>
      <c r="F32" s="101">
        <f>SUM(F34:F52)</f>
        <v>49.513600431193858</v>
      </c>
      <c r="G32" s="101">
        <f>SUM(G34:G52)</f>
        <v>51.213923261119355</v>
      </c>
      <c r="H32" s="101">
        <f>SUM(H34:H52)</f>
        <v>4.4358386350102403</v>
      </c>
      <c r="I32" s="81">
        <f t="shared" si="7"/>
        <v>20.464516270000001</v>
      </c>
      <c r="J32" s="101">
        <v>0</v>
      </c>
      <c r="K32" s="101">
        <f>SUM(K34:K52)</f>
        <v>20.464516270000001</v>
      </c>
      <c r="L32" s="101">
        <f>SUM(L34:L52)</f>
        <v>0</v>
      </c>
      <c r="M32" s="101">
        <f>SUM(M34:M52)</f>
        <v>0</v>
      </c>
      <c r="N32" s="81">
        <f t="shared" si="1"/>
        <v>84.69723005732348</v>
      </c>
      <c r="O32" s="81">
        <f t="shared" si="2"/>
        <v>0</v>
      </c>
      <c r="P32" s="81">
        <f t="shared" si="3"/>
        <v>29.049084161193857</v>
      </c>
      <c r="Q32" s="81">
        <f t="shared" si="4"/>
        <v>51.213923261119355</v>
      </c>
      <c r="R32" s="81">
        <f t="shared" si="5"/>
        <v>4.4358386350102403</v>
      </c>
      <c r="S32" s="81">
        <f t="shared" si="6"/>
        <v>17.053763558333333</v>
      </c>
      <c r="T32" s="101">
        <v>0</v>
      </c>
      <c r="U32" s="92">
        <f t="shared" ref="P32:W32" si="13">SUM(U34:U52)</f>
        <v>17.053763558333333</v>
      </c>
      <c r="V32" s="101">
        <f t="shared" si="13"/>
        <v>0</v>
      </c>
      <c r="W32" s="101">
        <f t="shared" si="13"/>
        <v>0</v>
      </c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</row>
    <row r="33" spans="1:23">
      <c r="A33" s="49"/>
      <c r="B33" s="47" t="s">
        <v>72</v>
      </c>
      <c r="C33" s="48"/>
      <c r="D33" s="82"/>
      <c r="E33" s="94"/>
      <c r="F33" s="92"/>
      <c r="G33" s="92"/>
      <c r="H33" s="92"/>
      <c r="I33" s="81"/>
      <c r="J33" s="94"/>
      <c r="K33" s="92"/>
      <c r="L33" s="92"/>
      <c r="M33" s="92"/>
      <c r="N33" s="81"/>
      <c r="O33" s="81"/>
      <c r="P33" s="81"/>
      <c r="Q33" s="81"/>
      <c r="R33" s="81"/>
      <c r="S33" s="81"/>
      <c r="T33" s="94"/>
      <c r="U33" s="92"/>
      <c r="V33" s="92"/>
      <c r="W33" s="92"/>
    </row>
    <row r="34" spans="1:23" s="4" customFormat="1" ht="47.25">
      <c r="A34" s="191" t="s">
        <v>93</v>
      </c>
      <c r="B34" s="178" t="s">
        <v>94</v>
      </c>
      <c r="C34" s="189" t="s">
        <v>95</v>
      </c>
      <c r="D34" s="81">
        <v>12.711864406779661</v>
      </c>
      <c r="E34" s="81">
        <v>0</v>
      </c>
      <c r="F34" s="90">
        <v>6.7000000000000028</v>
      </c>
      <c r="G34" s="81">
        <v>6.0118644067796581</v>
      </c>
      <c r="H34" s="81">
        <v>0</v>
      </c>
      <c r="I34" s="81">
        <f t="shared" si="7"/>
        <v>1.18</v>
      </c>
      <c r="J34" s="81">
        <v>0</v>
      </c>
      <c r="K34" s="85">
        <v>1.18</v>
      </c>
      <c r="L34" s="92">
        <v>0</v>
      </c>
      <c r="M34" s="92">
        <v>0</v>
      </c>
      <c r="N34" s="81">
        <f t="shared" si="1"/>
        <v>11.531864406779661</v>
      </c>
      <c r="O34" s="81">
        <f t="shared" si="2"/>
        <v>0</v>
      </c>
      <c r="P34" s="81">
        <f t="shared" si="3"/>
        <v>5.5200000000000031</v>
      </c>
      <c r="Q34" s="81">
        <f t="shared" si="4"/>
        <v>6.0118644067796581</v>
      </c>
      <c r="R34" s="81">
        <f t="shared" si="5"/>
        <v>0</v>
      </c>
      <c r="S34" s="81">
        <f t="shared" si="6"/>
        <v>0.98333333333333328</v>
      </c>
      <c r="T34" s="81">
        <v>0</v>
      </c>
      <c r="U34" s="92">
        <v>0.98333333333333328</v>
      </c>
      <c r="V34" s="92">
        <v>0</v>
      </c>
      <c r="W34" s="92">
        <v>0</v>
      </c>
    </row>
    <row r="35" spans="1:23" s="4" customFormat="1" ht="47.25">
      <c r="A35" s="191" t="s">
        <v>96</v>
      </c>
      <c r="B35" s="178" t="s">
        <v>97</v>
      </c>
      <c r="C35" s="189" t="s">
        <v>98</v>
      </c>
      <c r="D35" s="81">
        <v>1.512</v>
      </c>
      <c r="E35" s="81">
        <v>0</v>
      </c>
      <c r="F35" s="81">
        <v>1.512</v>
      </c>
      <c r="G35" s="81">
        <v>0</v>
      </c>
      <c r="H35" s="81">
        <v>0</v>
      </c>
      <c r="I35" s="81">
        <f t="shared" si="7"/>
        <v>0</v>
      </c>
      <c r="J35" s="81">
        <v>0</v>
      </c>
      <c r="K35" s="85">
        <v>0</v>
      </c>
      <c r="L35" s="92">
        <v>0</v>
      </c>
      <c r="M35" s="92">
        <v>0</v>
      </c>
      <c r="N35" s="81">
        <f t="shared" si="1"/>
        <v>1.512</v>
      </c>
      <c r="O35" s="81">
        <f t="shared" si="2"/>
        <v>0</v>
      </c>
      <c r="P35" s="81">
        <f t="shared" si="3"/>
        <v>1.512</v>
      </c>
      <c r="Q35" s="81">
        <f t="shared" si="4"/>
        <v>0</v>
      </c>
      <c r="R35" s="81">
        <f t="shared" si="5"/>
        <v>0</v>
      </c>
      <c r="S35" s="81">
        <f t="shared" si="6"/>
        <v>0</v>
      </c>
      <c r="T35" s="81">
        <v>0</v>
      </c>
      <c r="U35" s="92">
        <v>0</v>
      </c>
      <c r="V35" s="92">
        <v>0</v>
      </c>
      <c r="W35" s="92">
        <v>0</v>
      </c>
    </row>
    <row r="36" spans="1:23" s="4" customFormat="1" ht="47.25">
      <c r="A36" s="191" t="s">
        <v>99</v>
      </c>
      <c r="B36" s="178" t="s">
        <v>100</v>
      </c>
      <c r="C36" s="189" t="s">
        <v>101</v>
      </c>
      <c r="D36" s="81">
        <v>19.792587813559326</v>
      </c>
      <c r="E36" s="81">
        <v>0</v>
      </c>
      <c r="F36" s="81">
        <v>9.8962939067796576</v>
      </c>
      <c r="G36" s="81">
        <v>8.906664516101694</v>
      </c>
      <c r="H36" s="81">
        <v>0.98962939067796574</v>
      </c>
      <c r="I36" s="81">
        <f t="shared" si="7"/>
        <v>0</v>
      </c>
      <c r="J36" s="81">
        <v>0</v>
      </c>
      <c r="K36" s="84">
        <v>0</v>
      </c>
      <c r="L36" s="92">
        <v>0</v>
      </c>
      <c r="M36" s="92">
        <v>0</v>
      </c>
      <c r="N36" s="81">
        <f t="shared" si="1"/>
        <v>19.792587813559326</v>
      </c>
      <c r="O36" s="81">
        <f t="shared" si="2"/>
        <v>0</v>
      </c>
      <c r="P36" s="81">
        <f t="shared" si="3"/>
        <v>9.8962939067796576</v>
      </c>
      <c r="Q36" s="81">
        <f t="shared" si="4"/>
        <v>8.906664516101694</v>
      </c>
      <c r="R36" s="81">
        <f t="shared" si="5"/>
        <v>0.98962939067796574</v>
      </c>
      <c r="S36" s="81">
        <f t="shared" si="6"/>
        <v>0</v>
      </c>
      <c r="T36" s="81">
        <v>0</v>
      </c>
      <c r="U36" s="92">
        <v>0</v>
      </c>
      <c r="V36" s="92">
        <v>0</v>
      </c>
      <c r="W36" s="92">
        <v>0</v>
      </c>
    </row>
    <row r="37" spans="1:23" s="4" customFormat="1" ht="78.75">
      <c r="A37" s="191" t="s">
        <v>102</v>
      </c>
      <c r="B37" s="178" t="s">
        <v>103</v>
      </c>
      <c r="C37" s="189" t="s">
        <v>104</v>
      </c>
      <c r="D37" s="81">
        <v>4.4834096949152542</v>
      </c>
      <c r="E37" s="81">
        <v>0</v>
      </c>
      <c r="F37" s="81">
        <v>2.2417048474576307</v>
      </c>
      <c r="G37" s="81">
        <v>2.01753436271186</v>
      </c>
      <c r="H37" s="81">
        <v>0.22417048474576307</v>
      </c>
      <c r="I37" s="81">
        <f t="shared" si="7"/>
        <v>2.9337613500000002</v>
      </c>
      <c r="J37" s="81">
        <v>0</v>
      </c>
      <c r="K37" s="84">
        <v>2.9337613500000002</v>
      </c>
      <c r="L37" s="92">
        <v>0</v>
      </c>
      <c r="M37" s="92">
        <v>0</v>
      </c>
      <c r="N37" s="81">
        <f t="shared" si="1"/>
        <v>1.5496483449152541</v>
      </c>
      <c r="O37" s="81">
        <f t="shared" si="2"/>
        <v>0</v>
      </c>
      <c r="P37" s="81">
        <f t="shared" si="3"/>
        <v>-0.6920565025423695</v>
      </c>
      <c r="Q37" s="81">
        <f t="shared" si="4"/>
        <v>2.01753436271186</v>
      </c>
      <c r="R37" s="81">
        <f t="shared" si="5"/>
        <v>0.22417048474576307</v>
      </c>
      <c r="S37" s="81">
        <f t="shared" si="6"/>
        <v>2.4448011250000001</v>
      </c>
      <c r="T37" s="81">
        <v>0</v>
      </c>
      <c r="U37" s="92">
        <v>2.4448011250000001</v>
      </c>
      <c r="V37" s="92">
        <v>0</v>
      </c>
      <c r="W37" s="92">
        <v>0</v>
      </c>
    </row>
    <row r="38" spans="1:23" s="4" customFormat="1" ht="63">
      <c r="A38" s="191" t="s">
        <v>105</v>
      </c>
      <c r="B38" s="178" t="s">
        <v>106</v>
      </c>
      <c r="C38" s="189" t="s">
        <v>107</v>
      </c>
      <c r="D38" s="81">
        <v>2.4694603728813562</v>
      </c>
      <c r="E38" s="81">
        <v>0</v>
      </c>
      <c r="F38" s="81">
        <v>0.9880000000000001</v>
      </c>
      <c r="G38" s="81">
        <v>1.3585000000000003</v>
      </c>
      <c r="H38" s="81">
        <v>0.12350000000000001</v>
      </c>
      <c r="I38" s="81">
        <f t="shared" si="7"/>
        <v>1.55956023</v>
      </c>
      <c r="J38" s="81">
        <v>0</v>
      </c>
      <c r="K38" s="84">
        <v>1.55956023</v>
      </c>
      <c r="L38" s="92">
        <v>0</v>
      </c>
      <c r="M38" s="92">
        <v>0</v>
      </c>
      <c r="N38" s="81">
        <f t="shared" si="1"/>
        <v>0.90990014288135623</v>
      </c>
      <c r="O38" s="81">
        <f t="shared" si="2"/>
        <v>0</v>
      </c>
      <c r="P38" s="81">
        <f t="shared" si="3"/>
        <v>-0.57156022999999989</v>
      </c>
      <c r="Q38" s="81">
        <f t="shared" si="4"/>
        <v>1.3585000000000003</v>
      </c>
      <c r="R38" s="81">
        <f t="shared" si="5"/>
        <v>0.12350000000000001</v>
      </c>
      <c r="S38" s="81">
        <f t="shared" si="6"/>
        <v>1.299633525</v>
      </c>
      <c r="T38" s="81">
        <v>0</v>
      </c>
      <c r="U38" s="92">
        <v>1.299633525</v>
      </c>
      <c r="V38" s="92">
        <v>0</v>
      </c>
      <c r="W38" s="92">
        <v>0</v>
      </c>
    </row>
    <row r="39" spans="1:23" s="4" customFormat="1" ht="63">
      <c r="A39" s="191" t="s">
        <v>108</v>
      </c>
      <c r="B39" s="178" t="s">
        <v>109</v>
      </c>
      <c r="C39" s="189" t="s">
        <v>110</v>
      </c>
      <c r="D39" s="81">
        <v>6.4889236271186448</v>
      </c>
      <c r="E39" s="81">
        <v>0</v>
      </c>
      <c r="F39" s="81">
        <v>2.5960000000000001</v>
      </c>
      <c r="G39" s="81">
        <v>3.5695000000000006</v>
      </c>
      <c r="H39" s="81">
        <v>0.32450000000000001</v>
      </c>
      <c r="I39" s="81">
        <f t="shared" si="7"/>
        <v>0.49694399</v>
      </c>
      <c r="J39" s="81">
        <v>0</v>
      </c>
      <c r="K39" s="84">
        <v>0.49694399</v>
      </c>
      <c r="L39" s="92">
        <v>0</v>
      </c>
      <c r="M39" s="92">
        <v>0</v>
      </c>
      <c r="N39" s="81">
        <f t="shared" si="1"/>
        <v>5.9919796371186447</v>
      </c>
      <c r="O39" s="81">
        <f t="shared" si="2"/>
        <v>0</v>
      </c>
      <c r="P39" s="81">
        <f t="shared" si="3"/>
        <v>2.09905601</v>
      </c>
      <c r="Q39" s="81">
        <f t="shared" si="4"/>
        <v>3.5695000000000006</v>
      </c>
      <c r="R39" s="81">
        <f t="shared" si="5"/>
        <v>0.32450000000000001</v>
      </c>
      <c r="S39" s="81">
        <f t="shared" si="6"/>
        <v>0.41411999166666669</v>
      </c>
      <c r="T39" s="81">
        <v>0</v>
      </c>
      <c r="U39" s="92">
        <v>0.41411999166666669</v>
      </c>
      <c r="V39" s="92">
        <v>0</v>
      </c>
      <c r="W39" s="92">
        <v>0</v>
      </c>
    </row>
    <row r="40" spans="1:23" s="4" customFormat="1" ht="47.25">
      <c r="A40" s="191" t="s">
        <v>111</v>
      </c>
      <c r="B40" s="178" t="s">
        <v>112</v>
      </c>
      <c r="C40" s="189" t="s">
        <v>113</v>
      </c>
      <c r="D40" s="81">
        <v>10.683421220338985</v>
      </c>
      <c r="E40" s="81">
        <v>0</v>
      </c>
      <c r="F40" s="81">
        <v>4.4205660406779623</v>
      </c>
      <c r="G40" s="81">
        <v>5.8398203796610186</v>
      </c>
      <c r="H40" s="81">
        <v>0.42303480000000004</v>
      </c>
      <c r="I40" s="81">
        <f t="shared" si="7"/>
        <v>0</v>
      </c>
      <c r="J40" s="81">
        <v>0</v>
      </c>
      <c r="K40" s="85">
        <v>0</v>
      </c>
      <c r="L40" s="92">
        <v>0</v>
      </c>
      <c r="M40" s="92">
        <v>0</v>
      </c>
      <c r="N40" s="81">
        <f t="shared" si="1"/>
        <v>10.683421220338985</v>
      </c>
      <c r="O40" s="81">
        <f t="shared" si="2"/>
        <v>0</v>
      </c>
      <c r="P40" s="81">
        <f t="shared" si="3"/>
        <v>4.4205660406779623</v>
      </c>
      <c r="Q40" s="81">
        <f t="shared" si="4"/>
        <v>5.8398203796610186</v>
      </c>
      <c r="R40" s="81">
        <f t="shared" si="5"/>
        <v>0.42303480000000004</v>
      </c>
      <c r="S40" s="81">
        <f t="shared" si="6"/>
        <v>0</v>
      </c>
      <c r="T40" s="81">
        <v>0</v>
      </c>
      <c r="U40" s="92">
        <v>0</v>
      </c>
      <c r="V40" s="92">
        <v>0</v>
      </c>
      <c r="W40" s="92">
        <v>0</v>
      </c>
    </row>
    <row r="41" spans="1:23" s="4" customFormat="1" ht="47.25">
      <c r="A41" s="191" t="s">
        <v>128</v>
      </c>
      <c r="B41" s="178" t="s">
        <v>129</v>
      </c>
      <c r="C41" s="189" t="s">
        <v>130</v>
      </c>
      <c r="D41" s="81">
        <v>3.3341000177393609</v>
      </c>
      <c r="E41" s="81">
        <v>0</v>
      </c>
      <c r="F41" s="81">
        <v>1.5003450079827123</v>
      </c>
      <c r="G41" s="81">
        <v>1.6670500088696805</v>
      </c>
      <c r="H41" s="81">
        <v>0.16670500088696805</v>
      </c>
      <c r="I41" s="81">
        <f t="shared" si="7"/>
        <v>0.81799999999999995</v>
      </c>
      <c r="J41" s="192">
        <v>0</v>
      </c>
      <c r="K41" s="85">
        <v>0.81799999999999995</v>
      </c>
      <c r="L41" s="92">
        <v>0</v>
      </c>
      <c r="M41" s="92">
        <v>0</v>
      </c>
      <c r="N41" s="81">
        <f t="shared" si="1"/>
        <v>2.5161000177393609</v>
      </c>
      <c r="O41" s="81">
        <f t="shared" si="2"/>
        <v>0</v>
      </c>
      <c r="P41" s="81">
        <f t="shared" si="3"/>
        <v>0.68234500798271236</v>
      </c>
      <c r="Q41" s="81">
        <f t="shared" si="4"/>
        <v>1.6670500088696805</v>
      </c>
      <c r="R41" s="81">
        <f t="shared" si="5"/>
        <v>0.16670500088696805</v>
      </c>
      <c r="S41" s="81">
        <f t="shared" si="6"/>
        <v>0.68166666666666664</v>
      </c>
      <c r="T41" s="192">
        <v>0</v>
      </c>
      <c r="U41" s="92">
        <v>0.68166666666666664</v>
      </c>
      <c r="V41" s="92">
        <v>0</v>
      </c>
      <c r="W41" s="92">
        <v>0</v>
      </c>
    </row>
    <row r="42" spans="1:23" s="4" customFormat="1" ht="47.25">
      <c r="A42" s="191" t="s">
        <v>131</v>
      </c>
      <c r="B42" s="178" t="s">
        <v>132</v>
      </c>
      <c r="C42" s="189" t="s">
        <v>133</v>
      </c>
      <c r="D42" s="81">
        <v>2.8416823364350341</v>
      </c>
      <c r="E42" s="81">
        <v>0</v>
      </c>
      <c r="F42" s="81">
        <v>1.2787570513957653</v>
      </c>
      <c r="G42" s="81">
        <v>1.420841168217517</v>
      </c>
      <c r="H42" s="81">
        <v>0.1420841168217517</v>
      </c>
      <c r="I42" s="81">
        <f t="shared" si="7"/>
        <v>0.59141348000000005</v>
      </c>
      <c r="J42" s="192">
        <v>0</v>
      </c>
      <c r="K42" s="85">
        <v>0.59141348000000005</v>
      </c>
      <c r="L42" s="92">
        <v>0</v>
      </c>
      <c r="M42" s="92">
        <v>0</v>
      </c>
      <c r="N42" s="81">
        <f t="shared" si="1"/>
        <v>2.2502688564350342</v>
      </c>
      <c r="O42" s="81">
        <f t="shared" si="2"/>
        <v>0</v>
      </c>
      <c r="P42" s="81">
        <f t="shared" si="3"/>
        <v>0.6873435713957653</v>
      </c>
      <c r="Q42" s="81">
        <f t="shared" si="4"/>
        <v>1.420841168217517</v>
      </c>
      <c r="R42" s="81">
        <f t="shared" si="5"/>
        <v>0.1420841168217517</v>
      </c>
      <c r="S42" s="81">
        <f t="shared" si="6"/>
        <v>0.49284456666666671</v>
      </c>
      <c r="T42" s="192">
        <v>0</v>
      </c>
      <c r="U42" s="92">
        <v>0.49284456666666671</v>
      </c>
      <c r="V42" s="92">
        <v>0</v>
      </c>
      <c r="W42" s="92">
        <v>0</v>
      </c>
    </row>
    <row r="43" spans="1:23" s="4" customFormat="1" ht="47.25">
      <c r="A43" s="191" t="s">
        <v>134</v>
      </c>
      <c r="B43" s="178" t="s">
        <v>135</v>
      </c>
      <c r="C43" s="189" t="s">
        <v>136</v>
      </c>
      <c r="D43" s="81">
        <v>4.0700904707381182</v>
      </c>
      <c r="E43" s="81">
        <v>0</v>
      </c>
      <c r="F43" s="81">
        <v>1.8315407118321532</v>
      </c>
      <c r="G43" s="81">
        <v>2.0350452353690591</v>
      </c>
      <c r="H43" s="81">
        <v>0.20350452353690596</v>
      </c>
      <c r="I43" s="81">
        <f t="shared" si="7"/>
        <v>0</v>
      </c>
      <c r="J43" s="192">
        <v>0</v>
      </c>
      <c r="K43" s="84">
        <v>0</v>
      </c>
      <c r="L43" s="92">
        <v>0</v>
      </c>
      <c r="M43" s="92">
        <v>0</v>
      </c>
      <c r="N43" s="81">
        <f t="shared" si="1"/>
        <v>4.0700904707381182</v>
      </c>
      <c r="O43" s="81">
        <f t="shared" si="2"/>
        <v>0</v>
      </c>
      <c r="P43" s="81">
        <f t="shared" si="3"/>
        <v>1.8315407118321532</v>
      </c>
      <c r="Q43" s="81">
        <f t="shared" si="4"/>
        <v>2.0350452353690591</v>
      </c>
      <c r="R43" s="81">
        <f t="shared" si="5"/>
        <v>0.20350452353690596</v>
      </c>
      <c r="S43" s="81">
        <f t="shared" si="6"/>
        <v>0</v>
      </c>
      <c r="T43" s="192">
        <v>0</v>
      </c>
      <c r="U43" s="92">
        <v>0</v>
      </c>
      <c r="V43" s="92">
        <v>0</v>
      </c>
      <c r="W43" s="92">
        <v>0</v>
      </c>
    </row>
    <row r="44" spans="1:23" s="4" customFormat="1" ht="63">
      <c r="A44" s="191" t="s">
        <v>137</v>
      </c>
      <c r="B44" s="178" t="s">
        <v>138</v>
      </c>
      <c r="C44" s="189" t="s">
        <v>139</v>
      </c>
      <c r="D44" s="81">
        <v>2.5833475785773032</v>
      </c>
      <c r="E44" s="81">
        <v>0</v>
      </c>
      <c r="F44" s="81">
        <v>1.1625064103597866</v>
      </c>
      <c r="G44" s="81">
        <v>1.2916737892886518</v>
      </c>
      <c r="H44" s="81">
        <v>0.12916737892886521</v>
      </c>
      <c r="I44" s="81">
        <f t="shared" si="7"/>
        <v>0</v>
      </c>
      <c r="J44" s="192">
        <v>0</v>
      </c>
      <c r="K44" s="85">
        <v>0</v>
      </c>
      <c r="L44" s="92">
        <v>0</v>
      </c>
      <c r="M44" s="92">
        <v>0</v>
      </c>
      <c r="N44" s="81">
        <f t="shared" si="1"/>
        <v>2.5833475785773032</v>
      </c>
      <c r="O44" s="81">
        <f t="shared" si="2"/>
        <v>0</v>
      </c>
      <c r="P44" s="81">
        <f t="shared" si="3"/>
        <v>1.1625064103597866</v>
      </c>
      <c r="Q44" s="81">
        <f t="shared" si="4"/>
        <v>1.2916737892886518</v>
      </c>
      <c r="R44" s="81">
        <f t="shared" si="5"/>
        <v>0.12916737892886521</v>
      </c>
      <c r="S44" s="81">
        <f t="shared" si="6"/>
        <v>0</v>
      </c>
      <c r="T44" s="192">
        <v>0</v>
      </c>
      <c r="U44" s="92">
        <v>0</v>
      </c>
      <c r="V44" s="92">
        <v>0</v>
      </c>
      <c r="W44" s="92">
        <v>0</v>
      </c>
    </row>
    <row r="45" spans="1:23" s="4" customFormat="1" ht="63">
      <c r="A45" s="191" t="s">
        <v>140</v>
      </c>
      <c r="B45" s="178" t="s">
        <v>141</v>
      </c>
      <c r="C45" s="189" t="s">
        <v>142</v>
      </c>
      <c r="D45" s="81">
        <v>4.1333561257236857</v>
      </c>
      <c r="E45" s="81">
        <v>0</v>
      </c>
      <c r="F45" s="81">
        <v>1.8600102565756584</v>
      </c>
      <c r="G45" s="81">
        <v>2.0666780628618429</v>
      </c>
      <c r="H45" s="81">
        <v>0.20666780628618428</v>
      </c>
      <c r="I45" s="81">
        <f t="shared" si="7"/>
        <v>4.4580009</v>
      </c>
      <c r="J45" s="192">
        <v>0</v>
      </c>
      <c r="K45" s="85">
        <v>4.4580009</v>
      </c>
      <c r="L45" s="92">
        <v>0</v>
      </c>
      <c r="M45" s="92">
        <v>0</v>
      </c>
      <c r="N45" s="81">
        <f t="shared" si="1"/>
        <v>-0.32464477427631433</v>
      </c>
      <c r="O45" s="81">
        <f t="shared" si="2"/>
        <v>0</v>
      </c>
      <c r="P45" s="81">
        <f t="shared" si="3"/>
        <v>-2.5979906434243416</v>
      </c>
      <c r="Q45" s="81">
        <f t="shared" si="4"/>
        <v>2.0666780628618429</v>
      </c>
      <c r="R45" s="81">
        <f t="shared" si="5"/>
        <v>0.20666780628618428</v>
      </c>
      <c r="S45" s="81">
        <f t="shared" si="6"/>
        <v>3.7150007500000002</v>
      </c>
      <c r="T45" s="192">
        <v>0</v>
      </c>
      <c r="U45" s="92">
        <v>3.7150007500000002</v>
      </c>
      <c r="V45" s="92">
        <v>0</v>
      </c>
      <c r="W45" s="92">
        <v>0</v>
      </c>
    </row>
    <row r="46" spans="1:23" s="4" customFormat="1" ht="63">
      <c r="A46" s="191" t="s">
        <v>143</v>
      </c>
      <c r="B46" s="178" t="s">
        <v>144</v>
      </c>
      <c r="C46" s="189" t="s">
        <v>145</v>
      </c>
      <c r="D46" s="81">
        <v>8.2108275895434559</v>
      </c>
      <c r="E46" s="81">
        <v>0</v>
      </c>
      <c r="F46" s="81">
        <v>3.6948724152945549</v>
      </c>
      <c r="G46" s="81">
        <v>4.1054137947717271</v>
      </c>
      <c r="H46" s="81">
        <v>0.41054137947717273</v>
      </c>
      <c r="I46" s="81">
        <f t="shared" si="7"/>
        <v>4.2350591299999998</v>
      </c>
      <c r="J46" s="192">
        <v>0</v>
      </c>
      <c r="K46" s="85">
        <v>4.2350591299999998</v>
      </c>
      <c r="L46" s="92">
        <v>0</v>
      </c>
      <c r="M46" s="92">
        <v>0</v>
      </c>
      <c r="N46" s="81">
        <f t="shared" si="1"/>
        <v>3.9757684595434561</v>
      </c>
      <c r="O46" s="81">
        <f t="shared" si="2"/>
        <v>0</v>
      </c>
      <c r="P46" s="81">
        <f t="shared" si="3"/>
        <v>-0.54018671470544488</v>
      </c>
      <c r="Q46" s="81">
        <f t="shared" si="4"/>
        <v>4.1054137947717271</v>
      </c>
      <c r="R46" s="81">
        <f t="shared" si="5"/>
        <v>0.41054137947717273</v>
      </c>
      <c r="S46" s="81">
        <f t="shared" si="6"/>
        <v>3.5292159416666666</v>
      </c>
      <c r="T46" s="192">
        <v>0</v>
      </c>
      <c r="U46" s="92">
        <v>3.5292159416666666</v>
      </c>
      <c r="V46" s="92">
        <v>0</v>
      </c>
      <c r="W46" s="92">
        <v>0</v>
      </c>
    </row>
    <row r="47" spans="1:23" s="4" customFormat="1" ht="63">
      <c r="A47" s="191" t="s">
        <v>146</v>
      </c>
      <c r="B47" s="178" t="s">
        <v>147</v>
      </c>
      <c r="C47" s="189" t="s">
        <v>148</v>
      </c>
      <c r="D47" s="81">
        <v>3.4089643761389481</v>
      </c>
      <c r="E47" s="81">
        <v>0</v>
      </c>
      <c r="F47" s="81">
        <v>1.5340339692625267</v>
      </c>
      <c r="G47" s="81">
        <v>1.704482188069474</v>
      </c>
      <c r="H47" s="81">
        <v>0.17044821880694741</v>
      </c>
      <c r="I47" s="81">
        <f t="shared" si="7"/>
        <v>0</v>
      </c>
      <c r="J47" s="192">
        <v>0</v>
      </c>
      <c r="K47" s="85">
        <v>0</v>
      </c>
      <c r="L47" s="92">
        <v>0</v>
      </c>
      <c r="M47" s="92">
        <v>0</v>
      </c>
      <c r="N47" s="81">
        <f t="shared" si="1"/>
        <v>3.4089643761389481</v>
      </c>
      <c r="O47" s="81">
        <f t="shared" si="2"/>
        <v>0</v>
      </c>
      <c r="P47" s="81">
        <f t="shared" si="3"/>
        <v>1.5340339692625267</v>
      </c>
      <c r="Q47" s="81">
        <f t="shared" si="4"/>
        <v>1.704482188069474</v>
      </c>
      <c r="R47" s="81">
        <f t="shared" si="5"/>
        <v>0.17044821880694741</v>
      </c>
      <c r="S47" s="81">
        <f t="shared" si="6"/>
        <v>0</v>
      </c>
      <c r="T47" s="192">
        <v>0</v>
      </c>
      <c r="U47" s="92">
        <v>0</v>
      </c>
      <c r="V47" s="92">
        <v>0</v>
      </c>
      <c r="W47" s="92">
        <v>0</v>
      </c>
    </row>
    <row r="48" spans="1:23" s="4" customFormat="1" ht="63">
      <c r="A48" s="191" t="s">
        <v>149</v>
      </c>
      <c r="B48" s="178" t="s">
        <v>150</v>
      </c>
      <c r="C48" s="189" t="s">
        <v>151</v>
      </c>
      <c r="D48" s="81">
        <v>3.1316499217855478</v>
      </c>
      <c r="E48" s="81">
        <v>0</v>
      </c>
      <c r="F48" s="81">
        <v>1.4092424648034965</v>
      </c>
      <c r="G48" s="81">
        <v>1.5658249608927739</v>
      </c>
      <c r="H48" s="81">
        <v>0.15658249608927741</v>
      </c>
      <c r="I48" s="81">
        <f t="shared" si="7"/>
        <v>0</v>
      </c>
      <c r="J48" s="192">
        <v>0</v>
      </c>
      <c r="K48" s="84">
        <v>0</v>
      </c>
      <c r="L48" s="92">
        <v>0</v>
      </c>
      <c r="M48" s="92">
        <v>0</v>
      </c>
      <c r="N48" s="81">
        <f t="shared" si="1"/>
        <v>3.1316499217855478</v>
      </c>
      <c r="O48" s="81">
        <f t="shared" si="2"/>
        <v>0</v>
      </c>
      <c r="P48" s="81">
        <f t="shared" si="3"/>
        <v>1.4092424648034965</v>
      </c>
      <c r="Q48" s="81">
        <f t="shared" si="4"/>
        <v>1.5658249608927739</v>
      </c>
      <c r="R48" s="81">
        <f t="shared" si="5"/>
        <v>0.15658249608927741</v>
      </c>
      <c r="S48" s="81">
        <f t="shared" si="6"/>
        <v>0</v>
      </c>
      <c r="T48" s="192">
        <v>0</v>
      </c>
      <c r="U48" s="92">
        <v>0</v>
      </c>
      <c r="V48" s="92">
        <v>0</v>
      </c>
      <c r="W48" s="92">
        <v>0</v>
      </c>
    </row>
    <row r="49" spans="1:23" s="4" customFormat="1" ht="78.75">
      <c r="A49" s="191" t="s">
        <v>152</v>
      </c>
      <c r="B49" s="178" t="s">
        <v>153</v>
      </c>
      <c r="C49" s="189" t="s">
        <v>154</v>
      </c>
      <c r="D49" s="81">
        <v>4.9368299440403822</v>
      </c>
      <c r="E49" s="81">
        <v>0</v>
      </c>
      <c r="F49" s="81">
        <v>2.2215734748181721</v>
      </c>
      <c r="G49" s="81">
        <v>2.4684149720201911</v>
      </c>
      <c r="H49" s="81">
        <v>0.24684149720201912</v>
      </c>
      <c r="I49" s="81">
        <f t="shared" si="7"/>
        <v>0</v>
      </c>
      <c r="J49" s="192">
        <v>0</v>
      </c>
      <c r="K49" s="85">
        <v>0</v>
      </c>
      <c r="L49" s="92">
        <v>0</v>
      </c>
      <c r="M49" s="92">
        <v>0</v>
      </c>
      <c r="N49" s="81">
        <f t="shared" si="1"/>
        <v>4.9368299440403822</v>
      </c>
      <c r="O49" s="81">
        <f t="shared" si="2"/>
        <v>0</v>
      </c>
      <c r="P49" s="81">
        <f t="shared" si="3"/>
        <v>2.2215734748181721</v>
      </c>
      <c r="Q49" s="81">
        <f t="shared" si="4"/>
        <v>2.4684149720201911</v>
      </c>
      <c r="R49" s="81">
        <f t="shared" si="5"/>
        <v>0.24684149720201912</v>
      </c>
      <c r="S49" s="81">
        <f t="shared" si="6"/>
        <v>0</v>
      </c>
      <c r="T49" s="192">
        <v>0</v>
      </c>
      <c r="U49" s="92">
        <v>0</v>
      </c>
      <c r="V49" s="92">
        <v>0</v>
      </c>
      <c r="W49" s="92">
        <v>0</v>
      </c>
    </row>
    <row r="50" spans="1:23" s="4" customFormat="1" ht="78.75">
      <c r="A50" s="191" t="s">
        <v>155</v>
      </c>
      <c r="B50" s="178" t="s">
        <v>156</v>
      </c>
      <c r="C50" s="189" t="s">
        <v>157</v>
      </c>
      <c r="D50" s="81">
        <v>4.0743081810704895</v>
      </c>
      <c r="E50" s="81">
        <v>0</v>
      </c>
      <c r="F50" s="81">
        <v>1.8334386814817203</v>
      </c>
      <c r="G50" s="81">
        <v>2.0371540905352448</v>
      </c>
      <c r="H50" s="81">
        <v>0.2037154090535245</v>
      </c>
      <c r="I50" s="81">
        <f t="shared" si="7"/>
        <v>4.1917771899999998</v>
      </c>
      <c r="J50" s="192">
        <v>0</v>
      </c>
      <c r="K50" s="85">
        <v>4.1917771899999998</v>
      </c>
      <c r="L50" s="92">
        <v>0</v>
      </c>
      <c r="M50" s="92">
        <v>0</v>
      </c>
      <c r="N50" s="81">
        <f t="shared" si="1"/>
        <v>-0.11746900892951029</v>
      </c>
      <c r="O50" s="81">
        <f t="shared" si="2"/>
        <v>0</v>
      </c>
      <c r="P50" s="81">
        <f t="shared" si="3"/>
        <v>-2.3583385085182798</v>
      </c>
      <c r="Q50" s="81">
        <f t="shared" si="4"/>
        <v>2.0371540905352448</v>
      </c>
      <c r="R50" s="81">
        <f t="shared" si="5"/>
        <v>0.2037154090535245</v>
      </c>
      <c r="S50" s="81">
        <f t="shared" si="6"/>
        <v>3.4931476583333332</v>
      </c>
      <c r="T50" s="192">
        <v>0</v>
      </c>
      <c r="U50" s="92">
        <v>3.4931476583333332</v>
      </c>
      <c r="V50" s="92">
        <v>0</v>
      </c>
      <c r="W50" s="92">
        <v>0</v>
      </c>
    </row>
    <row r="51" spans="1:23" s="4" customFormat="1" ht="47.25">
      <c r="A51" s="191" t="s">
        <v>158</v>
      </c>
      <c r="B51" s="178" t="s">
        <v>159</v>
      </c>
      <c r="C51" s="189" t="s">
        <v>160</v>
      </c>
      <c r="D51" s="81">
        <v>3.5534209550226583</v>
      </c>
      <c r="E51" s="81">
        <v>0</v>
      </c>
      <c r="F51" s="81">
        <v>1.5990394297601962</v>
      </c>
      <c r="G51" s="81">
        <v>1.7767104775113292</v>
      </c>
      <c r="H51" s="81">
        <v>0.17767104775113293</v>
      </c>
      <c r="I51" s="81">
        <f t="shared" si="7"/>
        <v>0</v>
      </c>
      <c r="J51" s="192">
        <v>0</v>
      </c>
      <c r="K51" s="84">
        <v>0</v>
      </c>
      <c r="L51" s="92">
        <v>0</v>
      </c>
      <c r="M51" s="92">
        <v>0</v>
      </c>
      <c r="N51" s="81">
        <f t="shared" si="1"/>
        <v>3.5534209550226583</v>
      </c>
      <c r="O51" s="81">
        <f t="shared" si="2"/>
        <v>0</v>
      </c>
      <c r="P51" s="81">
        <f t="shared" si="3"/>
        <v>1.5990394297601962</v>
      </c>
      <c r="Q51" s="81">
        <f t="shared" si="4"/>
        <v>1.7767104775113292</v>
      </c>
      <c r="R51" s="81">
        <f t="shared" si="5"/>
        <v>0.17767104775113293</v>
      </c>
      <c r="S51" s="81">
        <f t="shared" si="6"/>
        <v>0</v>
      </c>
      <c r="T51" s="192">
        <v>0</v>
      </c>
      <c r="U51" s="92">
        <v>0</v>
      </c>
      <c r="V51" s="92">
        <v>0</v>
      </c>
      <c r="W51" s="92">
        <v>0</v>
      </c>
    </row>
    <row r="52" spans="1:23" s="4" customFormat="1" ht="78.75">
      <c r="A52" s="191" t="s">
        <v>161</v>
      </c>
      <c r="B52" s="178" t="s">
        <v>162</v>
      </c>
      <c r="C52" s="189" t="s">
        <v>163</v>
      </c>
      <c r="D52" s="81">
        <v>2.7415016949152546</v>
      </c>
      <c r="E52" s="81">
        <v>0</v>
      </c>
      <c r="F52" s="81">
        <v>1.233675762711864</v>
      </c>
      <c r="G52" s="81">
        <v>1.370750847457628</v>
      </c>
      <c r="H52" s="81">
        <v>0.1370750847457628</v>
      </c>
      <c r="I52" s="81">
        <f t="shared" si="7"/>
        <v>0</v>
      </c>
      <c r="J52" s="192">
        <v>0</v>
      </c>
      <c r="K52" s="84">
        <v>0</v>
      </c>
      <c r="L52" s="92">
        <v>0</v>
      </c>
      <c r="M52" s="92">
        <v>0</v>
      </c>
      <c r="N52" s="81">
        <f t="shared" si="1"/>
        <v>2.7415016949152546</v>
      </c>
      <c r="O52" s="81">
        <f t="shared" si="2"/>
        <v>0</v>
      </c>
      <c r="P52" s="81">
        <f t="shared" si="3"/>
        <v>1.233675762711864</v>
      </c>
      <c r="Q52" s="81">
        <f t="shared" si="4"/>
        <v>1.370750847457628</v>
      </c>
      <c r="R52" s="81">
        <f t="shared" si="5"/>
        <v>0.1370750847457628</v>
      </c>
      <c r="S52" s="81">
        <f t="shared" si="6"/>
        <v>0</v>
      </c>
      <c r="T52" s="192">
        <v>0</v>
      </c>
      <c r="U52" s="92">
        <v>0</v>
      </c>
      <c r="V52" s="92">
        <v>0</v>
      </c>
      <c r="W52" s="92">
        <v>0</v>
      </c>
    </row>
    <row r="53" spans="1:23" ht="78.75">
      <c r="A53" s="46" t="s">
        <v>164</v>
      </c>
      <c r="B53" s="47" t="s">
        <v>165</v>
      </c>
      <c r="C53" s="48" t="s">
        <v>71</v>
      </c>
      <c r="D53" s="82">
        <v>0</v>
      </c>
      <c r="E53" s="94">
        <v>0</v>
      </c>
      <c r="F53" s="92">
        <v>0</v>
      </c>
      <c r="G53" s="92">
        <v>0</v>
      </c>
      <c r="H53" s="92">
        <v>0</v>
      </c>
      <c r="I53" s="94">
        <v>0</v>
      </c>
      <c r="J53" s="94">
        <v>0</v>
      </c>
      <c r="K53" s="92">
        <v>0</v>
      </c>
      <c r="L53" s="92">
        <v>0</v>
      </c>
      <c r="M53" s="92">
        <v>0</v>
      </c>
      <c r="N53" s="81">
        <f t="shared" si="1"/>
        <v>0</v>
      </c>
      <c r="O53" s="81">
        <f t="shared" si="2"/>
        <v>0</v>
      </c>
      <c r="P53" s="81">
        <f t="shared" si="3"/>
        <v>0</v>
      </c>
      <c r="Q53" s="81">
        <f t="shared" si="4"/>
        <v>0</v>
      </c>
      <c r="R53" s="81">
        <f t="shared" si="5"/>
        <v>0</v>
      </c>
      <c r="S53" s="81">
        <f t="shared" si="6"/>
        <v>0</v>
      </c>
      <c r="T53" s="94">
        <v>0</v>
      </c>
      <c r="U53" s="92">
        <v>0</v>
      </c>
      <c r="V53" s="92">
        <v>0</v>
      </c>
      <c r="W53" s="92">
        <v>0</v>
      </c>
    </row>
    <row r="54" spans="1:23" ht="47.25">
      <c r="A54" s="46" t="s">
        <v>166</v>
      </c>
      <c r="B54" s="47" t="s">
        <v>167</v>
      </c>
      <c r="C54" s="48" t="s">
        <v>71</v>
      </c>
      <c r="D54" s="82">
        <v>0</v>
      </c>
      <c r="E54" s="94">
        <v>0</v>
      </c>
      <c r="F54" s="92">
        <v>0</v>
      </c>
      <c r="G54" s="92">
        <v>0</v>
      </c>
      <c r="H54" s="92">
        <v>0</v>
      </c>
      <c r="I54" s="94">
        <v>0</v>
      </c>
      <c r="J54" s="94">
        <v>0</v>
      </c>
      <c r="K54" s="92">
        <v>0</v>
      </c>
      <c r="L54" s="92">
        <v>0</v>
      </c>
      <c r="M54" s="92">
        <v>0</v>
      </c>
      <c r="N54" s="81">
        <f t="shared" si="1"/>
        <v>0</v>
      </c>
      <c r="O54" s="81">
        <f t="shared" si="2"/>
        <v>0</v>
      </c>
      <c r="P54" s="81">
        <f t="shared" si="3"/>
        <v>0</v>
      </c>
      <c r="Q54" s="81">
        <f t="shared" si="4"/>
        <v>0</v>
      </c>
      <c r="R54" s="81">
        <f t="shared" si="5"/>
        <v>0</v>
      </c>
      <c r="S54" s="81">
        <f t="shared" si="6"/>
        <v>0</v>
      </c>
      <c r="T54" s="94">
        <v>0</v>
      </c>
      <c r="U54" s="92">
        <v>0</v>
      </c>
      <c r="V54" s="92">
        <v>0</v>
      </c>
      <c r="W54" s="92">
        <v>0</v>
      </c>
    </row>
    <row r="55" spans="1:23" ht="47.25">
      <c r="A55" s="46" t="s">
        <v>168</v>
      </c>
      <c r="B55" s="47" t="s">
        <v>169</v>
      </c>
      <c r="C55" s="48" t="s">
        <v>71</v>
      </c>
      <c r="D55" s="82">
        <v>0</v>
      </c>
      <c r="E55" s="94">
        <v>0</v>
      </c>
      <c r="F55" s="92">
        <v>0</v>
      </c>
      <c r="G55" s="92">
        <v>0</v>
      </c>
      <c r="H55" s="92">
        <v>0</v>
      </c>
      <c r="I55" s="94">
        <v>0</v>
      </c>
      <c r="J55" s="94">
        <v>0</v>
      </c>
      <c r="K55" s="92">
        <v>0</v>
      </c>
      <c r="L55" s="92">
        <v>0</v>
      </c>
      <c r="M55" s="92">
        <v>0</v>
      </c>
      <c r="N55" s="81">
        <f t="shared" si="1"/>
        <v>0</v>
      </c>
      <c r="O55" s="81">
        <f t="shared" si="2"/>
        <v>0</v>
      </c>
      <c r="P55" s="81">
        <f t="shared" si="3"/>
        <v>0</v>
      </c>
      <c r="Q55" s="81">
        <f t="shared" si="4"/>
        <v>0</v>
      </c>
      <c r="R55" s="81">
        <f t="shared" si="5"/>
        <v>0</v>
      </c>
      <c r="S55" s="81">
        <f t="shared" si="6"/>
        <v>0</v>
      </c>
      <c r="T55" s="94">
        <v>0</v>
      </c>
      <c r="U55" s="92">
        <v>0</v>
      </c>
      <c r="V55" s="92">
        <v>0</v>
      </c>
      <c r="W55" s="92">
        <v>0</v>
      </c>
    </row>
    <row r="56" spans="1:23" ht="31.5">
      <c r="A56" s="46" t="s">
        <v>170</v>
      </c>
      <c r="B56" s="47" t="s">
        <v>171</v>
      </c>
      <c r="C56" s="48" t="s">
        <v>71</v>
      </c>
      <c r="D56" s="82">
        <v>0</v>
      </c>
      <c r="E56" s="94">
        <v>0</v>
      </c>
      <c r="F56" s="92">
        <v>0</v>
      </c>
      <c r="G56" s="92">
        <v>0</v>
      </c>
      <c r="H56" s="92">
        <v>0</v>
      </c>
      <c r="I56" s="94">
        <v>0</v>
      </c>
      <c r="J56" s="94">
        <v>0</v>
      </c>
      <c r="K56" s="92">
        <v>0</v>
      </c>
      <c r="L56" s="92">
        <v>0</v>
      </c>
      <c r="M56" s="92">
        <v>0</v>
      </c>
      <c r="N56" s="81">
        <f t="shared" si="1"/>
        <v>0</v>
      </c>
      <c r="O56" s="81">
        <f t="shared" si="2"/>
        <v>0</v>
      </c>
      <c r="P56" s="81">
        <f t="shared" si="3"/>
        <v>0</v>
      </c>
      <c r="Q56" s="81">
        <f t="shared" si="4"/>
        <v>0</v>
      </c>
      <c r="R56" s="81">
        <f t="shared" si="5"/>
        <v>0</v>
      </c>
      <c r="S56" s="81">
        <f t="shared" si="6"/>
        <v>0</v>
      </c>
      <c r="T56" s="94">
        <v>0</v>
      </c>
      <c r="U56" s="92">
        <v>0</v>
      </c>
      <c r="V56" s="92">
        <v>0</v>
      </c>
      <c r="W56" s="92">
        <v>0</v>
      </c>
    </row>
  </sheetData>
  <mergeCells count="12">
    <mergeCell ref="N13:R14"/>
    <mergeCell ref="S13:W14"/>
    <mergeCell ref="A4:W4"/>
    <mergeCell ref="A6:W6"/>
    <mergeCell ref="A7:W7"/>
    <mergeCell ref="A9:W9"/>
    <mergeCell ref="A11:W11"/>
    <mergeCell ref="A13:A15"/>
    <mergeCell ref="C13:C15"/>
    <mergeCell ref="B13:B15"/>
    <mergeCell ref="D13:H14"/>
    <mergeCell ref="I13:M14"/>
  </mergeCells>
  <pageMargins left="0.70866141732283472" right="0.70866141732283472" top="0.74803149606299213" bottom="0.74803149606299213" header="0.31496062992125984" footer="0.31496062992125984"/>
  <pageSetup paperSize="9" scale="2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W62"/>
  <sheetViews>
    <sheetView view="pageBreakPreview" topLeftCell="A4" zoomScale="70" zoomScaleSheetLayoutView="70" workbookViewId="0">
      <pane xSplit="3" ySplit="12" topLeftCell="D16" activePane="bottomRight" state="frozen"/>
      <selection activeCell="A4" sqref="A4"/>
      <selection pane="topRight" activeCell="D4" sqref="D4"/>
      <selection pane="bottomLeft" activeCell="A16" sqref="A16"/>
      <selection pane="bottomRight" activeCell="D18" sqref="D18:U18"/>
    </sheetView>
  </sheetViews>
  <sheetFormatPr defaultRowHeight="15"/>
  <cols>
    <col min="1" max="1" width="9.375" style="137" customWidth="1"/>
    <col min="2" max="2" width="53.875" style="146" customWidth="1"/>
    <col min="3" max="3" width="19" style="146" customWidth="1"/>
    <col min="4" max="5" width="12.875" style="146" customWidth="1"/>
    <col min="6" max="17" width="10.625" style="146" customWidth="1"/>
    <col min="18" max="19" width="15.25" style="146" customWidth="1"/>
    <col min="20" max="16384" width="9" style="137"/>
  </cols>
  <sheetData>
    <row r="1" spans="1:49" ht="18.75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6"/>
      <c r="R1" s="136"/>
      <c r="S1" s="136"/>
      <c r="T1" s="135"/>
      <c r="U1" s="136" t="s">
        <v>68</v>
      </c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H1" s="135"/>
      <c r="AI1" s="135"/>
    </row>
    <row r="2" spans="1:49" ht="18.7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8"/>
      <c r="R2" s="138"/>
      <c r="S2" s="138"/>
      <c r="T2" s="135"/>
      <c r="U2" s="138" t="s">
        <v>0</v>
      </c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H2" s="135"/>
      <c r="AI2" s="135"/>
    </row>
    <row r="3" spans="1:49" ht="18.75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8"/>
      <c r="R3" s="138"/>
      <c r="S3" s="138"/>
      <c r="T3" s="135"/>
      <c r="U3" s="138" t="s">
        <v>295</v>
      </c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H3" s="135"/>
      <c r="AI3" s="135"/>
    </row>
    <row r="4" spans="1:49" ht="54" customHeight="1">
      <c r="A4" s="244" t="s">
        <v>296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</row>
    <row r="5" spans="1:49" ht="15.7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</row>
    <row r="6" spans="1:49" ht="36.75" customHeight="1">
      <c r="A6" s="244" t="s">
        <v>297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</row>
    <row r="7" spans="1:49" ht="18.75" customHeight="1">
      <c r="A7" s="140" t="s">
        <v>49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83"/>
      <c r="S7" s="183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</row>
    <row r="8" spans="1:49" ht="22.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2"/>
      <c r="AH8" s="135"/>
      <c r="AI8" s="135"/>
      <c r="AJ8" s="135"/>
    </row>
    <row r="9" spans="1:49" ht="18.75">
      <c r="A9" s="245" t="s">
        <v>298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43"/>
      <c r="AI9" s="143"/>
      <c r="AJ9" s="143"/>
    </row>
    <row r="10" spans="1:49" ht="15.7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1"/>
      <c r="AH10" s="144"/>
      <c r="AI10" s="144"/>
      <c r="AJ10" s="144"/>
    </row>
    <row r="11" spans="1:49" ht="15.75">
      <c r="A11" s="246" t="s">
        <v>330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</row>
    <row r="12" spans="1:49" ht="18.7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</row>
    <row r="13" spans="1:49" s="146" customFormat="1" ht="30" customHeight="1">
      <c r="A13" s="243" t="s">
        <v>299</v>
      </c>
      <c r="B13" s="243" t="s">
        <v>300</v>
      </c>
      <c r="C13" s="243" t="s">
        <v>8</v>
      </c>
      <c r="D13" s="250" t="s">
        <v>301</v>
      </c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</row>
    <row r="14" spans="1:49" s="146" customFormat="1" ht="94.5" customHeight="1">
      <c r="A14" s="243"/>
      <c r="B14" s="243"/>
      <c r="C14" s="243"/>
      <c r="D14" s="247" t="s">
        <v>334</v>
      </c>
      <c r="E14" s="248"/>
      <c r="F14" s="247" t="s">
        <v>302</v>
      </c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48"/>
      <c r="R14" s="249" t="s">
        <v>336</v>
      </c>
      <c r="S14" s="249"/>
      <c r="T14" s="249"/>
      <c r="U14" s="249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</row>
    <row r="15" spans="1:49" ht="135.75" customHeight="1">
      <c r="A15" s="243"/>
      <c r="B15" s="243"/>
      <c r="C15" s="243"/>
      <c r="D15" s="240" t="s">
        <v>335</v>
      </c>
      <c r="E15" s="240"/>
      <c r="F15" s="240" t="s">
        <v>339</v>
      </c>
      <c r="G15" s="240"/>
      <c r="H15" s="240" t="s">
        <v>340</v>
      </c>
      <c r="I15" s="240"/>
      <c r="J15" s="240" t="s">
        <v>341</v>
      </c>
      <c r="K15" s="240"/>
      <c r="L15" s="240" t="s">
        <v>342</v>
      </c>
      <c r="M15" s="240"/>
      <c r="N15" s="241" t="s">
        <v>343</v>
      </c>
      <c r="O15" s="242"/>
      <c r="P15" s="241" t="s">
        <v>344</v>
      </c>
      <c r="Q15" s="242"/>
      <c r="R15" s="241" t="s">
        <v>337</v>
      </c>
      <c r="S15" s="242"/>
      <c r="T15" s="241" t="s">
        <v>338</v>
      </c>
      <c r="U15" s="242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</row>
    <row r="16" spans="1:49" ht="15.75">
      <c r="A16" s="243"/>
      <c r="B16" s="243"/>
      <c r="C16" s="243"/>
      <c r="D16" s="184" t="s">
        <v>17</v>
      </c>
      <c r="E16" s="184" t="s">
        <v>58</v>
      </c>
      <c r="F16" s="184" t="s">
        <v>17</v>
      </c>
      <c r="G16" s="184" t="s">
        <v>58</v>
      </c>
      <c r="H16" s="184" t="s">
        <v>17</v>
      </c>
      <c r="I16" s="184" t="s">
        <v>58</v>
      </c>
      <c r="J16" s="147" t="s">
        <v>17</v>
      </c>
      <c r="K16" s="147" t="s">
        <v>58</v>
      </c>
      <c r="L16" s="147" t="s">
        <v>17</v>
      </c>
      <c r="M16" s="147" t="s">
        <v>58</v>
      </c>
      <c r="N16" s="184" t="s">
        <v>17</v>
      </c>
      <c r="O16" s="184" t="s">
        <v>58</v>
      </c>
      <c r="P16" s="147" t="s">
        <v>17</v>
      </c>
      <c r="Q16" s="147" t="s">
        <v>58</v>
      </c>
      <c r="R16" s="184" t="s">
        <v>17</v>
      </c>
      <c r="S16" s="184" t="s">
        <v>58</v>
      </c>
      <c r="T16" s="184" t="s">
        <v>17</v>
      </c>
      <c r="U16" s="184" t="s">
        <v>58</v>
      </c>
    </row>
    <row r="17" spans="1:21" s="148" customFormat="1" ht="15.75">
      <c r="A17" s="147">
        <v>1</v>
      </c>
      <c r="B17" s="147">
        <v>2</v>
      </c>
      <c r="C17" s="147">
        <v>3</v>
      </c>
      <c r="D17" s="184">
        <v>4</v>
      </c>
      <c r="E17" s="184">
        <v>5</v>
      </c>
      <c r="F17" s="184">
        <v>6</v>
      </c>
      <c r="G17" s="184">
        <v>7</v>
      </c>
      <c r="H17" s="184">
        <v>8</v>
      </c>
      <c r="I17" s="184">
        <v>9</v>
      </c>
      <c r="J17" s="184">
        <v>10</v>
      </c>
      <c r="K17" s="184">
        <v>11</v>
      </c>
      <c r="L17" s="184">
        <v>12</v>
      </c>
      <c r="M17" s="184">
        <v>13</v>
      </c>
      <c r="N17" s="184">
        <v>14</v>
      </c>
      <c r="O17" s="184">
        <v>15</v>
      </c>
      <c r="P17" s="184">
        <v>16</v>
      </c>
      <c r="Q17" s="184">
        <v>17</v>
      </c>
      <c r="R17" s="184">
        <v>18</v>
      </c>
      <c r="S17" s="184">
        <v>19</v>
      </c>
      <c r="T17" s="184">
        <v>20</v>
      </c>
      <c r="U17" s="184">
        <v>21</v>
      </c>
    </row>
    <row r="18" spans="1:21" s="146" customFormat="1" ht="15.75">
      <c r="A18" s="42" t="s">
        <v>69</v>
      </c>
      <c r="B18" s="43" t="s">
        <v>70</v>
      </c>
      <c r="C18" s="44" t="s">
        <v>71</v>
      </c>
      <c r="D18" s="104">
        <f>D20</f>
        <v>180</v>
      </c>
      <c r="E18" s="104">
        <f t="shared" ref="E18:U18" si="0">E20</f>
        <v>0</v>
      </c>
      <c r="F18" s="104">
        <f t="shared" si="0"/>
        <v>0</v>
      </c>
      <c r="G18" s="104">
        <f t="shared" si="0"/>
        <v>0</v>
      </c>
      <c r="H18" s="104">
        <f t="shared" si="0"/>
        <v>1.4</v>
      </c>
      <c r="I18" s="104">
        <f t="shared" si="0"/>
        <v>0</v>
      </c>
      <c r="J18" s="104">
        <f t="shared" si="0"/>
        <v>33.800000000000004</v>
      </c>
      <c r="K18" s="104">
        <f t="shared" si="0"/>
        <v>0</v>
      </c>
      <c r="L18" s="104">
        <f t="shared" si="0"/>
        <v>44.476999999999997</v>
      </c>
      <c r="M18" s="104">
        <f t="shared" si="0"/>
        <v>0</v>
      </c>
      <c r="N18" s="104">
        <f t="shared" si="0"/>
        <v>0</v>
      </c>
      <c r="O18" s="104">
        <f t="shared" si="0"/>
        <v>0</v>
      </c>
      <c r="P18" s="104">
        <f t="shared" si="0"/>
        <v>0</v>
      </c>
      <c r="Q18" s="104">
        <f t="shared" si="0"/>
        <v>0</v>
      </c>
      <c r="R18" s="104">
        <f t="shared" si="0"/>
        <v>0</v>
      </c>
      <c r="S18" s="104">
        <f t="shared" si="0"/>
        <v>0</v>
      </c>
      <c r="T18" s="104">
        <f t="shared" si="0"/>
        <v>0</v>
      </c>
      <c r="U18" s="104">
        <f t="shared" si="0"/>
        <v>0</v>
      </c>
    </row>
    <row r="19" spans="1:21" s="146" customFormat="1" ht="15.75">
      <c r="A19" s="42"/>
      <c r="B19" s="45" t="s">
        <v>72</v>
      </c>
      <c r="C19" s="44"/>
      <c r="D19" s="193"/>
      <c r="E19" s="193"/>
      <c r="F19" s="193"/>
      <c r="G19" s="193"/>
      <c r="H19" s="193"/>
      <c r="I19" s="1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194"/>
      <c r="U19" s="194"/>
    </row>
    <row r="20" spans="1:21" s="146" customFormat="1" ht="47.25">
      <c r="A20" s="46" t="s">
        <v>73</v>
      </c>
      <c r="B20" s="47" t="s">
        <v>74</v>
      </c>
      <c r="C20" s="48" t="s">
        <v>71</v>
      </c>
      <c r="D20" s="82">
        <f>D23</f>
        <v>180</v>
      </c>
      <c r="E20" s="82">
        <f t="shared" ref="E20:U20" si="1">E23</f>
        <v>0</v>
      </c>
      <c r="F20" s="82">
        <f t="shared" si="1"/>
        <v>0</v>
      </c>
      <c r="G20" s="82">
        <f t="shared" si="1"/>
        <v>0</v>
      </c>
      <c r="H20" s="82">
        <f t="shared" si="1"/>
        <v>1.4</v>
      </c>
      <c r="I20" s="82">
        <f t="shared" si="1"/>
        <v>0</v>
      </c>
      <c r="J20" s="82">
        <f t="shared" si="1"/>
        <v>33.800000000000004</v>
      </c>
      <c r="K20" s="82">
        <f t="shared" si="1"/>
        <v>0</v>
      </c>
      <c r="L20" s="82">
        <f t="shared" si="1"/>
        <v>44.476999999999997</v>
      </c>
      <c r="M20" s="82">
        <f t="shared" si="1"/>
        <v>0</v>
      </c>
      <c r="N20" s="82">
        <f t="shared" si="1"/>
        <v>0</v>
      </c>
      <c r="O20" s="82">
        <f t="shared" si="1"/>
        <v>0</v>
      </c>
      <c r="P20" s="82">
        <f t="shared" si="1"/>
        <v>0</v>
      </c>
      <c r="Q20" s="82">
        <f t="shared" si="1"/>
        <v>0</v>
      </c>
      <c r="R20" s="82">
        <f t="shared" si="1"/>
        <v>0</v>
      </c>
      <c r="S20" s="82">
        <f t="shared" si="1"/>
        <v>0</v>
      </c>
      <c r="T20" s="82">
        <f t="shared" si="1"/>
        <v>0</v>
      </c>
      <c r="U20" s="82">
        <f t="shared" si="1"/>
        <v>0</v>
      </c>
    </row>
    <row r="21" spans="1:21" s="146" customFormat="1" ht="15.75">
      <c r="A21" s="46"/>
      <c r="B21" s="47" t="s">
        <v>72</v>
      </c>
      <c r="C21" s="48"/>
      <c r="D21" s="114"/>
      <c r="E21" s="114"/>
      <c r="F21" s="114"/>
      <c r="G21" s="114"/>
      <c r="H21" s="114"/>
      <c r="I21" s="114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194"/>
      <c r="U21" s="194"/>
    </row>
    <row r="22" spans="1:21" s="146" customFormat="1" ht="15.75">
      <c r="A22" s="46" t="s">
        <v>75</v>
      </c>
      <c r="B22" s="47" t="s">
        <v>76</v>
      </c>
      <c r="C22" s="48" t="s">
        <v>71</v>
      </c>
      <c r="D22" s="114" t="s">
        <v>226</v>
      </c>
      <c r="E22" s="114" t="s">
        <v>226</v>
      </c>
      <c r="F22" s="114" t="s">
        <v>226</v>
      </c>
      <c r="G22" s="114" t="s">
        <v>226</v>
      </c>
      <c r="H22" s="114" t="s">
        <v>226</v>
      </c>
      <c r="I22" s="114" t="s">
        <v>226</v>
      </c>
      <c r="J22" s="93" t="s">
        <v>226</v>
      </c>
      <c r="K22" s="93" t="s">
        <v>226</v>
      </c>
      <c r="L22" s="93" t="s">
        <v>226</v>
      </c>
      <c r="M22" s="93" t="s">
        <v>226</v>
      </c>
      <c r="N22" s="93" t="s">
        <v>226</v>
      </c>
      <c r="O22" s="93" t="s">
        <v>226</v>
      </c>
      <c r="P22" s="93" t="s">
        <v>226</v>
      </c>
      <c r="Q22" s="93" t="s">
        <v>226</v>
      </c>
      <c r="R22" s="93" t="s">
        <v>226</v>
      </c>
      <c r="S22" s="93" t="s">
        <v>226</v>
      </c>
      <c r="T22" s="195" t="s">
        <v>226</v>
      </c>
      <c r="U22" s="195" t="s">
        <v>226</v>
      </c>
    </row>
    <row r="23" spans="1:21" s="146" customFormat="1" ht="31.5">
      <c r="A23" s="46" t="s">
        <v>77</v>
      </c>
      <c r="B23" s="47" t="s">
        <v>78</v>
      </c>
      <c r="C23" s="48" t="s">
        <v>71</v>
      </c>
      <c r="D23" s="82">
        <f>D25+D31</f>
        <v>180</v>
      </c>
      <c r="E23" s="82">
        <f t="shared" ref="E23:U23" si="2">E25+E31</f>
        <v>0</v>
      </c>
      <c r="F23" s="82">
        <f t="shared" si="2"/>
        <v>0</v>
      </c>
      <c r="G23" s="82">
        <f t="shared" si="2"/>
        <v>0</v>
      </c>
      <c r="H23" s="82">
        <f t="shared" si="2"/>
        <v>1.4</v>
      </c>
      <c r="I23" s="82">
        <f t="shared" si="2"/>
        <v>0</v>
      </c>
      <c r="J23" s="82">
        <f t="shared" si="2"/>
        <v>33.800000000000004</v>
      </c>
      <c r="K23" s="82">
        <f t="shared" si="2"/>
        <v>0</v>
      </c>
      <c r="L23" s="82">
        <f t="shared" si="2"/>
        <v>44.476999999999997</v>
      </c>
      <c r="M23" s="82">
        <f t="shared" si="2"/>
        <v>0</v>
      </c>
      <c r="N23" s="82">
        <f t="shared" si="2"/>
        <v>0</v>
      </c>
      <c r="O23" s="82">
        <f t="shared" si="2"/>
        <v>0</v>
      </c>
      <c r="P23" s="82">
        <f t="shared" si="2"/>
        <v>0</v>
      </c>
      <c r="Q23" s="82">
        <f t="shared" si="2"/>
        <v>0</v>
      </c>
      <c r="R23" s="82">
        <f t="shared" si="2"/>
        <v>0</v>
      </c>
      <c r="S23" s="82">
        <f t="shared" si="2"/>
        <v>0</v>
      </c>
      <c r="T23" s="82">
        <f t="shared" si="2"/>
        <v>0</v>
      </c>
      <c r="U23" s="82">
        <f t="shared" si="2"/>
        <v>0</v>
      </c>
    </row>
    <row r="24" spans="1:21" s="146" customFormat="1" ht="15.75">
      <c r="A24" s="46"/>
      <c r="B24" s="47" t="s">
        <v>72</v>
      </c>
      <c r="C24" s="48"/>
      <c r="D24" s="114"/>
      <c r="E24" s="114"/>
      <c r="F24" s="114"/>
      <c r="G24" s="114"/>
      <c r="H24" s="114"/>
      <c r="I24" s="114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194"/>
      <c r="U24" s="194"/>
    </row>
    <row r="25" spans="1:21" s="146" customFormat="1" ht="47.25">
      <c r="A25" s="49" t="s">
        <v>79</v>
      </c>
      <c r="B25" s="47" t="s">
        <v>80</v>
      </c>
      <c r="C25" s="48" t="s">
        <v>71</v>
      </c>
      <c r="D25" s="82">
        <f>D27</f>
        <v>180</v>
      </c>
      <c r="E25" s="82">
        <f t="shared" ref="E25:U25" si="3">E27</f>
        <v>0</v>
      </c>
      <c r="F25" s="82">
        <f t="shared" si="3"/>
        <v>0</v>
      </c>
      <c r="G25" s="82">
        <f t="shared" si="3"/>
        <v>0</v>
      </c>
      <c r="H25" s="82">
        <f t="shared" si="3"/>
        <v>1.4</v>
      </c>
      <c r="I25" s="82">
        <f t="shared" si="3"/>
        <v>0</v>
      </c>
      <c r="J25" s="82">
        <f t="shared" si="3"/>
        <v>0</v>
      </c>
      <c r="K25" s="82">
        <f t="shared" si="3"/>
        <v>0</v>
      </c>
      <c r="L25" s="82">
        <f t="shared" si="3"/>
        <v>0</v>
      </c>
      <c r="M25" s="82">
        <f t="shared" si="3"/>
        <v>0</v>
      </c>
      <c r="N25" s="82">
        <f t="shared" si="3"/>
        <v>0</v>
      </c>
      <c r="O25" s="82">
        <f t="shared" si="3"/>
        <v>0</v>
      </c>
      <c r="P25" s="82">
        <f t="shared" si="3"/>
        <v>0</v>
      </c>
      <c r="Q25" s="82">
        <f t="shared" si="3"/>
        <v>0</v>
      </c>
      <c r="R25" s="82">
        <f t="shared" si="3"/>
        <v>0</v>
      </c>
      <c r="S25" s="82">
        <f t="shared" si="3"/>
        <v>0</v>
      </c>
      <c r="T25" s="82">
        <f t="shared" si="3"/>
        <v>0</v>
      </c>
      <c r="U25" s="82">
        <f t="shared" si="3"/>
        <v>0</v>
      </c>
    </row>
    <row r="26" spans="1:21" s="146" customFormat="1" ht="15.75">
      <c r="A26" s="49"/>
      <c r="B26" s="47" t="s">
        <v>72</v>
      </c>
      <c r="C26" s="48"/>
      <c r="D26" s="114"/>
      <c r="E26" s="114"/>
      <c r="F26" s="114"/>
      <c r="G26" s="114"/>
      <c r="H26" s="114"/>
      <c r="I26" s="114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94"/>
      <c r="U26" s="194"/>
    </row>
    <row r="27" spans="1:21" s="146" customFormat="1" ht="47.25">
      <c r="A27" s="49" t="s">
        <v>81</v>
      </c>
      <c r="B27" s="47" t="s">
        <v>82</v>
      </c>
      <c r="C27" s="48" t="s">
        <v>71</v>
      </c>
      <c r="D27" s="82">
        <f>D29+D30</f>
        <v>180</v>
      </c>
      <c r="E27" s="82">
        <f t="shared" ref="E27:U27" si="4">E29+E30</f>
        <v>0</v>
      </c>
      <c r="F27" s="82">
        <f t="shared" si="4"/>
        <v>0</v>
      </c>
      <c r="G27" s="82">
        <f t="shared" si="4"/>
        <v>0</v>
      </c>
      <c r="H27" s="82">
        <f t="shared" si="4"/>
        <v>1.4</v>
      </c>
      <c r="I27" s="82">
        <f t="shared" si="4"/>
        <v>0</v>
      </c>
      <c r="J27" s="82">
        <f t="shared" si="4"/>
        <v>0</v>
      </c>
      <c r="K27" s="82">
        <f t="shared" si="4"/>
        <v>0</v>
      </c>
      <c r="L27" s="82">
        <f t="shared" si="4"/>
        <v>0</v>
      </c>
      <c r="M27" s="82">
        <f t="shared" si="4"/>
        <v>0</v>
      </c>
      <c r="N27" s="82">
        <f t="shared" si="4"/>
        <v>0</v>
      </c>
      <c r="O27" s="82">
        <f t="shared" si="4"/>
        <v>0</v>
      </c>
      <c r="P27" s="82">
        <f t="shared" si="4"/>
        <v>0</v>
      </c>
      <c r="Q27" s="82">
        <f t="shared" si="4"/>
        <v>0</v>
      </c>
      <c r="R27" s="82">
        <f t="shared" si="4"/>
        <v>0</v>
      </c>
      <c r="S27" s="82">
        <f t="shared" si="4"/>
        <v>0</v>
      </c>
      <c r="T27" s="82">
        <f t="shared" si="4"/>
        <v>0</v>
      </c>
      <c r="U27" s="82">
        <f t="shared" si="4"/>
        <v>0</v>
      </c>
    </row>
    <row r="28" spans="1:21" s="146" customFormat="1" ht="15.75">
      <c r="A28" s="49"/>
      <c r="B28" s="47" t="s">
        <v>72</v>
      </c>
      <c r="C28" s="48"/>
      <c r="D28" s="114"/>
      <c r="E28" s="114"/>
      <c r="F28" s="114"/>
      <c r="G28" s="114"/>
      <c r="H28" s="114"/>
      <c r="I28" s="114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94"/>
      <c r="U28" s="194"/>
    </row>
    <row r="29" spans="1:21" s="146" customFormat="1" ht="31.5">
      <c r="A29" s="50" t="s">
        <v>83</v>
      </c>
      <c r="B29" s="51" t="s">
        <v>84</v>
      </c>
      <c r="C29" s="48" t="s">
        <v>85</v>
      </c>
      <c r="D29" s="82">
        <v>90</v>
      </c>
      <c r="E29" s="82">
        <v>0</v>
      </c>
      <c r="F29" s="149">
        <v>0</v>
      </c>
      <c r="G29" s="149">
        <v>0</v>
      </c>
      <c r="H29" s="82">
        <v>1</v>
      </c>
      <c r="I29" s="82">
        <v>0</v>
      </c>
      <c r="J29" s="149">
        <v>0</v>
      </c>
      <c r="K29" s="149">
        <v>0</v>
      </c>
      <c r="L29" s="149">
        <v>0</v>
      </c>
      <c r="M29" s="149">
        <v>0</v>
      </c>
      <c r="N29" s="149">
        <v>0</v>
      </c>
      <c r="O29" s="149">
        <v>0</v>
      </c>
      <c r="P29" s="149">
        <v>0</v>
      </c>
      <c r="Q29" s="149">
        <v>0</v>
      </c>
      <c r="R29" s="149">
        <v>0</v>
      </c>
      <c r="S29" s="149">
        <v>0</v>
      </c>
      <c r="T29" s="149">
        <v>0</v>
      </c>
      <c r="U29" s="149">
        <v>0</v>
      </c>
    </row>
    <row r="30" spans="1:21" s="146" customFormat="1" ht="31.5">
      <c r="A30" s="50" t="s">
        <v>86</v>
      </c>
      <c r="B30" s="51" t="s">
        <v>87</v>
      </c>
      <c r="C30" s="48" t="s">
        <v>88</v>
      </c>
      <c r="D30" s="82">
        <v>90</v>
      </c>
      <c r="E30" s="82">
        <v>0</v>
      </c>
      <c r="F30" s="149">
        <v>0</v>
      </c>
      <c r="G30" s="149">
        <v>0</v>
      </c>
      <c r="H30" s="82">
        <v>0.4</v>
      </c>
      <c r="I30" s="82">
        <v>0</v>
      </c>
      <c r="J30" s="149">
        <v>0</v>
      </c>
      <c r="K30" s="149">
        <v>0</v>
      </c>
      <c r="L30" s="149">
        <v>0</v>
      </c>
      <c r="M30" s="149">
        <v>0</v>
      </c>
      <c r="N30" s="149">
        <v>0</v>
      </c>
      <c r="O30" s="149">
        <v>0</v>
      </c>
      <c r="P30" s="149">
        <v>0</v>
      </c>
      <c r="Q30" s="149">
        <v>0</v>
      </c>
      <c r="R30" s="149">
        <v>0</v>
      </c>
      <c r="S30" s="149">
        <v>0</v>
      </c>
      <c r="T30" s="149">
        <v>0</v>
      </c>
      <c r="U30" s="149">
        <v>0</v>
      </c>
    </row>
    <row r="31" spans="1:21" s="146" customFormat="1" ht="31.5">
      <c r="A31" s="49" t="s">
        <v>89</v>
      </c>
      <c r="B31" s="47" t="s">
        <v>90</v>
      </c>
      <c r="C31" s="48" t="s">
        <v>71</v>
      </c>
      <c r="D31" s="82">
        <f>D33</f>
        <v>0</v>
      </c>
      <c r="E31" s="82">
        <f t="shared" ref="E31:U31" si="5">E33</f>
        <v>0</v>
      </c>
      <c r="F31" s="82">
        <f t="shared" si="5"/>
        <v>0</v>
      </c>
      <c r="G31" s="82">
        <f t="shared" si="5"/>
        <v>0</v>
      </c>
      <c r="H31" s="82">
        <f t="shared" si="5"/>
        <v>0</v>
      </c>
      <c r="I31" s="82">
        <f t="shared" si="5"/>
        <v>0</v>
      </c>
      <c r="J31" s="82">
        <f t="shared" si="5"/>
        <v>33.800000000000004</v>
      </c>
      <c r="K31" s="82">
        <f t="shared" si="5"/>
        <v>0</v>
      </c>
      <c r="L31" s="82">
        <f t="shared" si="5"/>
        <v>44.476999999999997</v>
      </c>
      <c r="M31" s="82">
        <f t="shared" si="5"/>
        <v>0</v>
      </c>
      <c r="N31" s="82">
        <f t="shared" si="5"/>
        <v>0</v>
      </c>
      <c r="O31" s="82">
        <f t="shared" si="5"/>
        <v>0</v>
      </c>
      <c r="P31" s="82">
        <f t="shared" si="5"/>
        <v>0</v>
      </c>
      <c r="Q31" s="82">
        <f t="shared" si="5"/>
        <v>0</v>
      </c>
      <c r="R31" s="82">
        <f t="shared" si="5"/>
        <v>0</v>
      </c>
      <c r="S31" s="82">
        <f t="shared" si="5"/>
        <v>0</v>
      </c>
      <c r="T31" s="82">
        <f t="shared" si="5"/>
        <v>0</v>
      </c>
      <c r="U31" s="82">
        <f t="shared" si="5"/>
        <v>0</v>
      </c>
    </row>
    <row r="32" spans="1:21" s="146" customFormat="1" ht="15.75">
      <c r="A32" s="49"/>
      <c r="B32" s="47" t="s">
        <v>72</v>
      </c>
      <c r="C32" s="48"/>
      <c r="D32" s="82"/>
      <c r="E32" s="82"/>
      <c r="F32" s="82"/>
      <c r="G32" s="82"/>
      <c r="H32" s="82"/>
      <c r="I32" s="82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</row>
    <row r="33" spans="1:21" s="146" customFormat="1" ht="31.5">
      <c r="A33" s="49" t="s">
        <v>91</v>
      </c>
      <c r="B33" s="47" t="s">
        <v>92</v>
      </c>
      <c r="C33" s="48" t="s">
        <v>71</v>
      </c>
      <c r="D33" s="82">
        <f>SUM(D35:D58)</f>
        <v>0</v>
      </c>
      <c r="E33" s="82">
        <f t="shared" ref="E33:U33" si="6">SUM(E35:E58)</f>
        <v>0</v>
      </c>
      <c r="F33" s="82">
        <f t="shared" si="6"/>
        <v>0</v>
      </c>
      <c r="G33" s="82">
        <f t="shared" si="6"/>
        <v>0</v>
      </c>
      <c r="H33" s="82">
        <f t="shared" si="6"/>
        <v>0</v>
      </c>
      <c r="I33" s="82">
        <f t="shared" si="6"/>
        <v>0</v>
      </c>
      <c r="J33" s="82">
        <f t="shared" si="6"/>
        <v>33.800000000000004</v>
      </c>
      <c r="K33" s="82">
        <f t="shared" si="6"/>
        <v>0</v>
      </c>
      <c r="L33" s="82">
        <f t="shared" si="6"/>
        <v>44.476999999999997</v>
      </c>
      <c r="M33" s="82">
        <f t="shared" si="6"/>
        <v>0</v>
      </c>
      <c r="N33" s="82">
        <f t="shared" si="6"/>
        <v>0</v>
      </c>
      <c r="O33" s="82">
        <f t="shared" si="6"/>
        <v>0</v>
      </c>
      <c r="P33" s="82">
        <f t="shared" si="6"/>
        <v>0</v>
      </c>
      <c r="Q33" s="82">
        <f t="shared" si="6"/>
        <v>0</v>
      </c>
      <c r="R33" s="82">
        <f t="shared" si="6"/>
        <v>0</v>
      </c>
      <c r="S33" s="82">
        <f t="shared" si="6"/>
        <v>0</v>
      </c>
      <c r="T33" s="82">
        <f t="shared" si="6"/>
        <v>0</v>
      </c>
      <c r="U33" s="82">
        <f t="shared" si="6"/>
        <v>0</v>
      </c>
    </row>
    <row r="34" spans="1:21" s="146" customFormat="1" ht="15.75">
      <c r="A34" s="49"/>
      <c r="B34" s="47" t="s">
        <v>72</v>
      </c>
      <c r="C34" s="48"/>
      <c r="D34" s="82"/>
      <c r="E34" s="82"/>
      <c r="F34" s="82"/>
      <c r="G34" s="82"/>
      <c r="H34" s="82"/>
      <c r="I34" s="82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</row>
    <row r="35" spans="1:21" s="146" customFormat="1" ht="31.5">
      <c r="A35" s="191" t="s">
        <v>93</v>
      </c>
      <c r="B35" s="178" t="s">
        <v>94</v>
      </c>
      <c r="C35" s="189" t="s">
        <v>95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93">
        <v>18.600000000000001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</row>
    <row r="36" spans="1:21" s="146" customFormat="1" ht="31.5">
      <c r="A36" s="191" t="s">
        <v>96</v>
      </c>
      <c r="B36" s="178" t="s">
        <v>97</v>
      </c>
      <c r="C36" s="189" t="s">
        <v>98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93">
        <v>0.38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</row>
    <row r="37" spans="1:21" s="146" customFormat="1" ht="31.5">
      <c r="A37" s="191" t="s">
        <v>99</v>
      </c>
      <c r="B37" s="178" t="s">
        <v>100</v>
      </c>
      <c r="C37" s="189" t="s">
        <v>101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93">
        <v>11.5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</row>
    <row r="38" spans="1:21" s="146" customFormat="1" ht="47.25">
      <c r="A38" s="49" t="s">
        <v>102</v>
      </c>
      <c r="B38" s="47" t="s">
        <v>103</v>
      </c>
      <c r="C38" s="48" t="s">
        <v>104</v>
      </c>
      <c r="D38" s="82"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93">
        <v>0</v>
      </c>
      <c r="K38" s="93">
        <v>0</v>
      </c>
      <c r="L38" s="93">
        <v>2.9049999999999998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</row>
    <row r="39" spans="1:21" s="146" customFormat="1" ht="31.5">
      <c r="A39" s="49" t="s">
        <v>105</v>
      </c>
      <c r="B39" s="47" t="s">
        <v>106</v>
      </c>
      <c r="C39" s="48" t="s">
        <v>107</v>
      </c>
      <c r="D39" s="82">
        <v>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93">
        <v>0</v>
      </c>
      <c r="K39" s="93">
        <v>0</v>
      </c>
      <c r="L39" s="93">
        <v>1.6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</row>
    <row r="40" spans="1:21" s="146" customFormat="1" ht="47.25">
      <c r="A40" s="49" t="s">
        <v>108</v>
      </c>
      <c r="B40" s="47" t="s">
        <v>109</v>
      </c>
      <c r="C40" s="48" t="s">
        <v>110</v>
      </c>
      <c r="D40" s="82">
        <v>0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93">
        <v>0</v>
      </c>
      <c r="K40" s="93">
        <v>0</v>
      </c>
      <c r="L40" s="93">
        <v>4.2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</row>
    <row r="41" spans="1:21" s="146" customFormat="1" ht="31.5">
      <c r="A41" s="49" t="s">
        <v>111</v>
      </c>
      <c r="B41" s="47" t="s">
        <v>112</v>
      </c>
      <c r="C41" s="48" t="s">
        <v>113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93">
        <v>2.9</v>
      </c>
      <c r="K41" s="93">
        <v>0</v>
      </c>
      <c r="L41" s="93">
        <v>0</v>
      </c>
      <c r="M41" s="93">
        <v>0</v>
      </c>
      <c r="N41" s="93">
        <v>0</v>
      </c>
      <c r="O41" s="93">
        <v>0</v>
      </c>
      <c r="P41" s="93">
        <v>0</v>
      </c>
      <c r="Q41" s="93">
        <v>0</v>
      </c>
      <c r="R41" s="93">
        <v>0</v>
      </c>
      <c r="S41" s="93">
        <v>0</v>
      </c>
      <c r="T41" s="93">
        <v>0</v>
      </c>
      <c r="U41" s="93">
        <v>0</v>
      </c>
    </row>
    <row r="42" spans="1:21" s="146" customFormat="1" ht="31.5">
      <c r="A42" s="49" t="s">
        <v>114</v>
      </c>
      <c r="B42" s="47" t="s">
        <v>115</v>
      </c>
      <c r="C42" s="48" t="s">
        <v>116</v>
      </c>
      <c r="D42" s="81">
        <v>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93">
        <v>0.42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</row>
    <row r="43" spans="1:21" s="146" customFormat="1" ht="31.5">
      <c r="A43" s="49" t="s">
        <v>117</v>
      </c>
      <c r="B43" s="47" t="s">
        <v>118</v>
      </c>
      <c r="C43" s="48" t="s">
        <v>119</v>
      </c>
      <c r="D43" s="82">
        <v>0</v>
      </c>
      <c r="E43" s="82">
        <v>0</v>
      </c>
      <c r="F43" s="82">
        <v>0</v>
      </c>
      <c r="G43" s="82">
        <v>0</v>
      </c>
      <c r="H43" s="82">
        <v>0</v>
      </c>
      <c r="I43" s="82">
        <v>0</v>
      </c>
      <c r="J43" s="93">
        <v>0</v>
      </c>
      <c r="K43" s="93">
        <v>0</v>
      </c>
      <c r="L43" s="93">
        <v>0.81200000000000006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93">
        <v>0</v>
      </c>
    </row>
    <row r="44" spans="1:21" s="146" customFormat="1" ht="47.25">
      <c r="A44" s="49" t="s">
        <v>120</v>
      </c>
      <c r="B44" s="47" t="s">
        <v>121</v>
      </c>
      <c r="C44" s="48" t="s">
        <v>122</v>
      </c>
      <c r="D44" s="82">
        <v>0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93">
        <v>0</v>
      </c>
      <c r="K44" s="93">
        <v>0</v>
      </c>
      <c r="L44" s="93">
        <v>1.665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</row>
    <row r="45" spans="1:21" s="146" customFormat="1" ht="31.5">
      <c r="A45" s="49" t="s">
        <v>123</v>
      </c>
      <c r="B45" s="47" t="s">
        <v>227</v>
      </c>
      <c r="C45" s="48" t="s">
        <v>124</v>
      </c>
      <c r="D45" s="82">
        <v>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93">
        <v>0</v>
      </c>
      <c r="K45" s="93">
        <v>0</v>
      </c>
      <c r="L45" s="93">
        <v>1.59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93">
        <v>0</v>
      </c>
    </row>
    <row r="46" spans="1:21" s="146" customFormat="1" ht="47.25">
      <c r="A46" s="49" t="s">
        <v>125</v>
      </c>
      <c r="B46" s="47" t="s">
        <v>126</v>
      </c>
      <c r="C46" s="48" t="s">
        <v>127</v>
      </c>
      <c r="D46" s="82">
        <v>0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93">
        <v>0</v>
      </c>
      <c r="K46" s="93">
        <v>0</v>
      </c>
      <c r="L46" s="93">
        <v>1.395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93">
        <v>0</v>
      </c>
      <c r="U46" s="93">
        <v>0</v>
      </c>
    </row>
    <row r="47" spans="1:21" s="146" customFormat="1" ht="31.5">
      <c r="A47" s="49" t="s">
        <v>128</v>
      </c>
      <c r="B47" s="47" t="s">
        <v>129</v>
      </c>
      <c r="C47" s="48" t="s">
        <v>130</v>
      </c>
      <c r="D47" s="82">
        <v>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93">
        <v>0</v>
      </c>
      <c r="K47" s="93">
        <v>0</v>
      </c>
      <c r="L47" s="93">
        <v>2.16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93">
        <v>0</v>
      </c>
    </row>
    <row r="48" spans="1:21" s="146" customFormat="1" ht="31.5">
      <c r="A48" s="49" t="s">
        <v>131</v>
      </c>
      <c r="B48" s="47" t="s">
        <v>132</v>
      </c>
      <c r="C48" s="48" t="s">
        <v>133</v>
      </c>
      <c r="D48" s="82">
        <v>0</v>
      </c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93">
        <v>0</v>
      </c>
      <c r="K48" s="93">
        <v>0</v>
      </c>
      <c r="L48" s="93">
        <v>1.84</v>
      </c>
      <c r="M48" s="93">
        <v>0</v>
      </c>
      <c r="N48" s="93">
        <v>0</v>
      </c>
      <c r="O48" s="93">
        <v>0</v>
      </c>
      <c r="P48" s="93">
        <v>0</v>
      </c>
      <c r="Q48" s="93">
        <v>0</v>
      </c>
      <c r="R48" s="93">
        <v>0</v>
      </c>
      <c r="S48" s="93">
        <v>0</v>
      </c>
      <c r="T48" s="93">
        <v>0</v>
      </c>
      <c r="U48" s="93">
        <v>0</v>
      </c>
    </row>
    <row r="49" spans="1:21" s="146" customFormat="1" ht="31.5">
      <c r="A49" s="49" t="s">
        <v>134</v>
      </c>
      <c r="B49" s="47" t="s">
        <v>135</v>
      </c>
      <c r="C49" s="48" t="s">
        <v>136</v>
      </c>
      <c r="D49" s="82">
        <v>0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93">
        <v>0</v>
      </c>
      <c r="K49" s="93">
        <v>0</v>
      </c>
      <c r="L49" s="93">
        <v>2.64</v>
      </c>
      <c r="M49" s="93">
        <v>0</v>
      </c>
      <c r="N49" s="93">
        <v>0</v>
      </c>
      <c r="O49" s="93">
        <v>0</v>
      </c>
      <c r="P49" s="93">
        <v>0</v>
      </c>
      <c r="Q49" s="93">
        <v>0</v>
      </c>
      <c r="R49" s="93">
        <v>0</v>
      </c>
      <c r="S49" s="93">
        <v>0</v>
      </c>
      <c r="T49" s="93">
        <v>0</v>
      </c>
      <c r="U49" s="93">
        <v>0</v>
      </c>
    </row>
    <row r="50" spans="1:21" s="146" customFormat="1" ht="31.5">
      <c r="A50" s="49" t="s">
        <v>137</v>
      </c>
      <c r="B50" s="47" t="s">
        <v>138</v>
      </c>
      <c r="C50" s="48" t="s">
        <v>139</v>
      </c>
      <c r="D50" s="82">
        <v>0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93">
        <v>0</v>
      </c>
      <c r="K50" s="93">
        <v>0</v>
      </c>
      <c r="L50" s="93">
        <v>1.64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</row>
    <row r="51" spans="1:21" s="146" customFormat="1" ht="31.5">
      <c r="A51" s="49" t="s">
        <v>140</v>
      </c>
      <c r="B51" s="47" t="s">
        <v>141</v>
      </c>
      <c r="C51" s="48" t="s">
        <v>142</v>
      </c>
      <c r="D51" s="82">
        <v>0</v>
      </c>
      <c r="E51" s="82">
        <v>0</v>
      </c>
      <c r="F51" s="82">
        <v>0</v>
      </c>
      <c r="G51" s="82">
        <v>0</v>
      </c>
      <c r="H51" s="82">
        <v>0</v>
      </c>
      <c r="I51" s="82">
        <v>0</v>
      </c>
      <c r="J51" s="93">
        <v>0</v>
      </c>
      <c r="K51" s="93">
        <v>0</v>
      </c>
      <c r="L51" s="93">
        <v>2.68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</row>
    <row r="52" spans="1:21" s="146" customFormat="1" ht="31.5">
      <c r="A52" s="49" t="s">
        <v>143</v>
      </c>
      <c r="B52" s="47" t="s">
        <v>144</v>
      </c>
      <c r="C52" s="48" t="s">
        <v>145</v>
      </c>
      <c r="D52" s="82">
        <v>0</v>
      </c>
      <c r="E52" s="82">
        <v>0</v>
      </c>
      <c r="F52" s="82">
        <v>0</v>
      </c>
      <c r="G52" s="82">
        <v>0</v>
      </c>
      <c r="H52" s="82">
        <v>0</v>
      </c>
      <c r="I52" s="82">
        <v>0</v>
      </c>
      <c r="J52" s="93">
        <v>0</v>
      </c>
      <c r="K52" s="93">
        <v>0</v>
      </c>
      <c r="L52" s="93">
        <v>5.32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</row>
    <row r="53" spans="1:21" s="146" customFormat="1" ht="47.25">
      <c r="A53" s="49" t="s">
        <v>146</v>
      </c>
      <c r="B53" s="47" t="s">
        <v>147</v>
      </c>
      <c r="C53" s="48" t="s">
        <v>148</v>
      </c>
      <c r="D53" s="82">
        <v>0</v>
      </c>
      <c r="E53" s="82">
        <v>0</v>
      </c>
      <c r="F53" s="82">
        <v>0</v>
      </c>
      <c r="G53" s="82">
        <v>0</v>
      </c>
      <c r="H53" s="82">
        <v>0</v>
      </c>
      <c r="I53" s="82">
        <v>0</v>
      </c>
      <c r="J53" s="93">
        <v>0</v>
      </c>
      <c r="K53" s="93">
        <v>0</v>
      </c>
      <c r="L53" s="93">
        <v>2.56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</row>
    <row r="54" spans="1:21" s="146" customFormat="1" ht="47.25">
      <c r="A54" s="49" t="s">
        <v>149</v>
      </c>
      <c r="B54" s="47" t="s">
        <v>150</v>
      </c>
      <c r="C54" s="48" t="s">
        <v>151</v>
      </c>
      <c r="D54" s="82">
        <v>0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93">
        <v>0</v>
      </c>
      <c r="K54" s="93">
        <v>0</v>
      </c>
      <c r="L54" s="93">
        <v>2.0299999999999998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</row>
    <row r="55" spans="1:21" s="146" customFormat="1" ht="47.25">
      <c r="A55" s="49" t="s">
        <v>152</v>
      </c>
      <c r="B55" s="47" t="s">
        <v>153</v>
      </c>
      <c r="C55" s="48" t="s">
        <v>154</v>
      </c>
      <c r="D55" s="82">
        <v>0</v>
      </c>
      <c r="E55" s="82">
        <v>0</v>
      </c>
      <c r="F55" s="82">
        <v>0</v>
      </c>
      <c r="G55" s="82">
        <v>0</v>
      </c>
      <c r="H55" s="82">
        <v>0</v>
      </c>
      <c r="I55" s="82">
        <v>0</v>
      </c>
      <c r="J55" s="93">
        <v>0</v>
      </c>
      <c r="K55" s="93">
        <v>0</v>
      </c>
      <c r="L55" s="93">
        <v>3.2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</row>
    <row r="56" spans="1:21" s="146" customFormat="1" ht="47.25">
      <c r="A56" s="49" t="s">
        <v>155</v>
      </c>
      <c r="B56" s="47" t="s">
        <v>156</v>
      </c>
      <c r="C56" s="48" t="s">
        <v>157</v>
      </c>
      <c r="D56" s="82">
        <v>0</v>
      </c>
      <c r="E56" s="82">
        <v>0</v>
      </c>
      <c r="F56" s="82">
        <v>0</v>
      </c>
      <c r="G56" s="82">
        <v>0</v>
      </c>
      <c r="H56" s="82">
        <v>0</v>
      </c>
      <c r="I56" s="82">
        <v>0</v>
      </c>
      <c r="J56" s="93">
        <v>0</v>
      </c>
      <c r="K56" s="93">
        <v>0</v>
      </c>
      <c r="L56" s="93">
        <v>2.64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</row>
    <row r="57" spans="1:21" s="146" customFormat="1" ht="31.5">
      <c r="A57" s="49" t="s">
        <v>158</v>
      </c>
      <c r="B57" s="47" t="s">
        <v>159</v>
      </c>
      <c r="C57" s="48" t="s">
        <v>160</v>
      </c>
      <c r="D57" s="82"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93">
        <v>0</v>
      </c>
      <c r="K57" s="93">
        <v>0</v>
      </c>
      <c r="L57" s="93">
        <v>2.2999999999999998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</row>
    <row r="58" spans="1:21" s="146" customFormat="1" ht="47.25">
      <c r="A58" s="49" t="s">
        <v>161</v>
      </c>
      <c r="B58" s="47" t="s">
        <v>162</v>
      </c>
      <c r="C58" s="48" t="s">
        <v>163</v>
      </c>
      <c r="D58" s="82"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93">
        <v>0</v>
      </c>
      <c r="K58" s="93">
        <v>0</v>
      </c>
      <c r="L58" s="93">
        <v>1.3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</row>
    <row r="59" spans="1:21" s="146" customFormat="1" ht="47.25">
      <c r="A59" s="49" t="s">
        <v>164</v>
      </c>
      <c r="B59" s="47" t="s">
        <v>165</v>
      </c>
      <c r="C59" s="48" t="s">
        <v>71</v>
      </c>
      <c r="D59" s="114" t="s">
        <v>226</v>
      </c>
      <c r="E59" s="114" t="s">
        <v>226</v>
      </c>
      <c r="F59" s="114" t="s">
        <v>226</v>
      </c>
      <c r="G59" s="114" t="s">
        <v>226</v>
      </c>
      <c r="H59" s="114" t="s">
        <v>226</v>
      </c>
      <c r="I59" s="114" t="s">
        <v>226</v>
      </c>
      <c r="J59" s="93" t="s">
        <v>226</v>
      </c>
      <c r="K59" s="93" t="s">
        <v>226</v>
      </c>
      <c r="L59" s="93" t="s">
        <v>226</v>
      </c>
      <c r="M59" s="93" t="s">
        <v>226</v>
      </c>
      <c r="N59" s="93" t="s">
        <v>226</v>
      </c>
      <c r="O59" s="93" t="s">
        <v>226</v>
      </c>
      <c r="P59" s="93" t="s">
        <v>226</v>
      </c>
      <c r="Q59" s="93" t="s">
        <v>226</v>
      </c>
      <c r="R59" s="93" t="s">
        <v>226</v>
      </c>
      <c r="S59" s="93" t="s">
        <v>226</v>
      </c>
      <c r="T59" s="195" t="s">
        <v>226</v>
      </c>
      <c r="U59" s="195" t="s">
        <v>226</v>
      </c>
    </row>
    <row r="60" spans="1:21" s="146" customFormat="1" ht="31.5">
      <c r="A60" s="49" t="s">
        <v>166</v>
      </c>
      <c r="B60" s="47" t="s">
        <v>167</v>
      </c>
      <c r="C60" s="48" t="s">
        <v>71</v>
      </c>
      <c r="D60" s="114" t="s">
        <v>226</v>
      </c>
      <c r="E60" s="114" t="s">
        <v>226</v>
      </c>
      <c r="F60" s="114" t="s">
        <v>226</v>
      </c>
      <c r="G60" s="114" t="s">
        <v>226</v>
      </c>
      <c r="H60" s="114" t="s">
        <v>226</v>
      </c>
      <c r="I60" s="114" t="s">
        <v>226</v>
      </c>
      <c r="J60" s="93" t="s">
        <v>226</v>
      </c>
      <c r="K60" s="93" t="s">
        <v>226</v>
      </c>
      <c r="L60" s="93" t="s">
        <v>226</v>
      </c>
      <c r="M60" s="93" t="s">
        <v>226</v>
      </c>
      <c r="N60" s="93" t="s">
        <v>226</v>
      </c>
      <c r="O60" s="93" t="s">
        <v>226</v>
      </c>
      <c r="P60" s="93" t="s">
        <v>226</v>
      </c>
      <c r="Q60" s="93" t="s">
        <v>226</v>
      </c>
      <c r="R60" s="93" t="s">
        <v>226</v>
      </c>
      <c r="S60" s="93" t="s">
        <v>226</v>
      </c>
      <c r="T60" s="195" t="s">
        <v>226</v>
      </c>
      <c r="U60" s="195" t="s">
        <v>226</v>
      </c>
    </row>
    <row r="61" spans="1:21" s="146" customFormat="1" ht="31.5">
      <c r="A61" s="49" t="s">
        <v>168</v>
      </c>
      <c r="B61" s="47" t="s">
        <v>169</v>
      </c>
      <c r="C61" s="48" t="s">
        <v>71</v>
      </c>
      <c r="D61" s="114" t="s">
        <v>226</v>
      </c>
      <c r="E61" s="114" t="s">
        <v>226</v>
      </c>
      <c r="F61" s="114" t="s">
        <v>226</v>
      </c>
      <c r="G61" s="114" t="s">
        <v>226</v>
      </c>
      <c r="H61" s="114" t="s">
        <v>226</v>
      </c>
      <c r="I61" s="114" t="s">
        <v>226</v>
      </c>
      <c r="J61" s="93" t="s">
        <v>226</v>
      </c>
      <c r="K61" s="93" t="s">
        <v>226</v>
      </c>
      <c r="L61" s="93" t="s">
        <v>226</v>
      </c>
      <c r="M61" s="93" t="s">
        <v>226</v>
      </c>
      <c r="N61" s="93" t="s">
        <v>226</v>
      </c>
      <c r="O61" s="93" t="s">
        <v>226</v>
      </c>
      <c r="P61" s="93" t="s">
        <v>226</v>
      </c>
      <c r="Q61" s="93" t="s">
        <v>226</v>
      </c>
      <c r="R61" s="93" t="s">
        <v>226</v>
      </c>
      <c r="S61" s="93" t="s">
        <v>226</v>
      </c>
      <c r="T61" s="195" t="s">
        <v>226</v>
      </c>
      <c r="U61" s="195" t="s">
        <v>226</v>
      </c>
    </row>
    <row r="62" spans="1:21" s="146" customFormat="1" ht="15.75">
      <c r="A62" s="49" t="s">
        <v>170</v>
      </c>
      <c r="B62" s="47" t="s">
        <v>171</v>
      </c>
      <c r="C62" s="48" t="s">
        <v>71</v>
      </c>
      <c r="D62" s="114" t="s">
        <v>226</v>
      </c>
      <c r="E62" s="114" t="s">
        <v>226</v>
      </c>
      <c r="F62" s="114" t="s">
        <v>226</v>
      </c>
      <c r="G62" s="114" t="s">
        <v>226</v>
      </c>
      <c r="H62" s="114" t="s">
        <v>226</v>
      </c>
      <c r="I62" s="114" t="s">
        <v>226</v>
      </c>
      <c r="J62" s="93" t="s">
        <v>226</v>
      </c>
      <c r="K62" s="93" t="s">
        <v>226</v>
      </c>
      <c r="L62" s="93" t="s">
        <v>226</v>
      </c>
      <c r="M62" s="93" t="s">
        <v>226</v>
      </c>
      <c r="N62" s="93" t="s">
        <v>226</v>
      </c>
      <c r="O62" s="93" t="s">
        <v>226</v>
      </c>
      <c r="P62" s="93" t="s">
        <v>226</v>
      </c>
      <c r="Q62" s="93" t="s">
        <v>226</v>
      </c>
      <c r="R62" s="93" t="s">
        <v>226</v>
      </c>
      <c r="S62" s="93" t="s">
        <v>226</v>
      </c>
      <c r="T62" s="195" t="s">
        <v>226</v>
      </c>
      <c r="U62" s="195" t="s">
        <v>226</v>
      </c>
    </row>
  </sheetData>
  <mergeCells count="20">
    <mergeCell ref="A4:U4"/>
    <mergeCell ref="A6:U6"/>
    <mergeCell ref="A9:U9"/>
    <mergeCell ref="A11:U11"/>
    <mergeCell ref="T15:U15"/>
    <mergeCell ref="D14:E14"/>
    <mergeCell ref="R14:U14"/>
    <mergeCell ref="D13:U13"/>
    <mergeCell ref="N15:O15"/>
    <mergeCell ref="F14:Q14"/>
    <mergeCell ref="H15:I15"/>
    <mergeCell ref="J15:K15"/>
    <mergeCell ref="L15:M15"/>
    <mergeCell ref="R15:S15"/>
    <mergeCell ref="P15:Q15"/>
    <mergeCell ref="A13:A16"/>
    <mergeCell ref="B13:B16"/>
    <mergeCell ref="C13:C16"/>
    <mergeCell ref="D15:E15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7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10 Квартал финансирование</vt:lpstr>
      <vt:lpstr>11 Квартал финансирование ист</vt:lpstr>
      <vt:lpstr>12 Квартал освоение</vt:lpstr>
      <vt:lpstr>13 Квартал Принятие ОС</vt:lpstr>
      <vt:lpstr>14 Квартал постановка под напр</vt:lpstr>
      <vt:lpstr>15 Квартал ввод мощности</vt:lpstr>
      <vt:lpstr>16 Квартал вывод</vt:lpstr>
      <vt:lpstr>17 Квартал осн этапы </vt:lpstr>
      <vt:lpstr>18 Квартал целевые пок</vt:lpstr>
      <vt:lpstr>19 Квартал расширение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Принятие ОС'!Область_печати</vt:lpstr>
      <vt:lpstr>'14 Квартал постановка под напр'!Область_печати</vt:lpstr>
      <vt:lpstr>'15 Квартал ввод мощности'!Область_печати</vt:lpstr>
      <vt:lpstr>'16 Квартал вывод'!Область_печати</vt:lpstr>
      <vt:lpstr>'17 Квартал осн этапы '!Область_печати</vt:lpstr>
      <vt:lpstr>'18 Квартал целевые пок'!Область_печати</vt:lpstr>
      <vt:lpstr>'19 Квартал расширение'!Область_печати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2016-03-22T14:56:00Z</cp:lastPrinted>
  <dcterms:created xsi:type="dcterms:W3CDTF">2009-07-27T10:10:26Z</dcterms:created>
  <dcterms:modified xsi:type="dcterms:W3CDTF">2019-11-01T00:22:10Z</dcterms:modified>
</cp:coreProperties>
</file>