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20" i="1" l="1"/>
  <c r="M20" i="1" l="1"/>
  <c r="M23" i="1"/>
  <c r="K17" i="1"/>
  <c r="K23" i="1"/>
  <c r="K20" i="1"/>
  <c r="K15" i="1" l="1"/>
  <c r="Q15" i="1"/>
  <c r="P15" i="1"/>
  <c r="O15" i="1"/>
  <c r="N15" i="1"/>
  <c r="M15" i="1"/>
  <c r="L15" i="1"/>
  <c r="J15" i="1"/>
  <c r="H15" i="1"/>
  <c r="J12" i="1" l="1"/>
  <c r="K12" i="1"/>
  <c r="P12" i="1"/>
  <c r="N12" i="1"/>
  <c r="L12" i="1"/>
  <c r="Q12" i="1"/>
  <c r="O12" i="1"/>
  <c r="M12" i="1"/>
  <c r="I34" i="1" l="1"/>
  <c r="I33" i="1"/>
  <c r="I32" i="1"/>
  <c r="I31" i="1"/>
  <c r="I30" i="1"/>
  <c r="I29" i="1"/>
  <c r="I27" i="1" s="1"/>
  <c r="I28" i="1"/>
  <c r="I26" i="1"/>
  <c r="I25" i="1"/>
  <c r="I24" i="1"/>
  <c r="I23" i="1"/>
  <c r="I22" i="1"/>
  <c r="I21" i="1"/>
  <c r="I20" i="1"/>
  <c r="I18" i="1"/>
  <c r="I17" i="1"/>
  <c r="I15" i="1" s="1"/>
  <c r="I12" i="1" s="1"/>
  <c r="I16" i="1"/>
  <c r="I14" i="1"/>
  <c r="I13" i="1"/>
  <c r="H23" i="1"/>
  <c r="H27" i="1"/>
  <c r="H34" i="1"/>
  <c r="H33" i="1"/>
  <c r="H32" i="1"/>
  <c r="H31" i="1"/>
  <c r="H30" i="1"/>
  <c r="H29" i="1"/>
  <c r="H28" i="1"/>
  <c r="H26" i="1"/>
  <c r="H25" i="1"/>
  <c r="H24" i="1"/>
  <c r="H22" i="1"/>
  <c r="H21" i="1"/>
  <c r="H20" i="1"/>
  <c r="H18" i="1"/>
  <c r="H17" i="1"/>
  <c r="H16" i="1"/>
  <c r="H14" i="1"/>
  <c r="H13" i="1"/>
  <c r="Q27" i="1"/>
  <c r="P27" i="1"/>
  <c r="O27" i="1"/>
  <c r="N27" i="1"/>
  <c r="M27" i="1"/>
  <c r="L27" i="1"/>
  <c r="K27" i="1"/>
  <c r="J27" i="1"/>
  <c r="Q19" i="1"/>
  <c r="Q11" i="1" s="1"/>
  <c r="Q35" i="1" s="1"/>
  <c r="P19" i="1"/>
  <c r="P11" i="1" s="1"/>
  <c r="P35" i="1" s="1"/>
  <c r="O19" i="1"/>
  <c r="N19" i="1"/>
  <c r="N11" i="1" s="1"/>
  <c r="N35" i="1" s="1"/>
  <c r="M19" i="1"/>
  <c r="M11" i="1" s="1"/>
  <c r="M35" i="1" s="1"/>
  <c r="L19" i="1"/>
  <c r="L11" i="1" s="1"/>
  <c r="L35" i="1" s="1"/>
  <c r="K19" i="1"/>
  <c r="K11" i="1" s="1"/>
  <c r="K35" i="1" s="1"/>
  <c r="J19" i="1"/>
  <c r="J11" i="1" s="1"/>
  <c r="J35" i="1" s="1"/>
  <c r="H19" i="1" l="1"/>
  <c r="H12" i="1"/>
  <c r="H11" i="1" s="1"/>
  <c r="H35" i="1" s="1"/>
  <c r="O11" i="1"/>
  <c r="O35" i="1" s="1"/>
  <c r="I19" i="1"/>
  <c r="I11" i="1" l="1"/>
  <c r="I35" i="1" s="1"/>
</calcChain>
</file>

<file path=xl/sharedStrings.xml><?xml version="1.0" encoding="utf-8"?>
<sst xmlns="http://schemas.openxmlformats.org/spreadsheetml/2006/main" count="104" uniqueCount="97">
  <si>
    <t>Макет  51917 Приложение 8  Отчет об источниках финансирования ИП за квартал</t>
  </si>
  <si>
    <t>Энергообъединение   868103</t>
  </si>
  <si>
    <t>Филиал "Дальневосточный" Оборонэнерго</t>
  </si>
  <si>
    <t>№№</t>
  </si>
  <si>
    <t>Код строки</t>
  </si>
  <si>
    <t>Источник финансирования</t>
  </si>
  <si>
    <t>Объем финансирования (отчетный год), млн.руб.</t>
  </si>
  <si>
    <t>Причины отклонений</t>
  </si>
  <si>
    <t>всего</t>
  </si>
  <si>
    <t>1 кв</t>
  </si>
  <si>
    <t>2 кв</t>
  </si>
  <si>
    <t>3 кв</t>
  </si>
  <si>
    <t>4 кв</t>
  </si>
  <si>
    <t>план*</t>
  </si>
  <si>
    <t>факт**</t>
  </si>
  <si>
    <t>план</t>
  </si>
  <si>
    <t>факт</t>
  </si>
  <si>
    <t>Гр 1</t>
  </si>
  <si>
    <t>Гр 2</t>
  </si>
  <si>
    <t>Гр 3</t>
  </si>
  <si>
    <t>Гр 4</t>
  </si>
  <si>
    <t>Гр 5</t>
  </si>
  <si>
    <t>Гр 6</t>
  </si>
  <si>
    <t>Гр 7</t>
  </si>
  <si>
    <t>Гр 8</t>
  </si>
  <si>
    <t>Гр 9</t>
  </si>
  <si>
    <t>Гр 10</t>
  </si>
  <si>
    <t>Гр 11</t>
  </si>
  <si>
    <t>Собственные средства</t>
  </si>
  <si>
    <t>1.1.</t>
  </si>
  <si>
    <t>Прибыль, направляемая на инвестиции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</si>
  <si>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</si>
  <si>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</si>
  <si>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</si>
  <si>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</si>
  <si>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</si>
  <si>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</si>
  <si>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</si>
  <si>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</si>
  <si>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</si>
  <si>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</si>
  <si>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</si>
  <si>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</si>
  <si>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</si>
  <si>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</si>
  <si>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</si>
  <si>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</si>
  <si>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</si>
  <si>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</si>
  <si>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</si>
  <si>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</si>
  <si>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</si>
  <si>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</si>
  <si>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</si>
  <si>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</si>
  <si>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</si>
  <si>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</si>
  <si>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</si>
  <si>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</si>
  <si>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</si>
  <si>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</si>
  <si>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</si>
  <si>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</si>
  <si>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</si>
  <si>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</si>
  <si>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</si>
  <si>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</si>
  <si>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</si>
  <si>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</si>
  <si>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</si>
  <si>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</si>
  <si>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</si>
  <si>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</si>
  <si>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</si>
  <si>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</si>
  <si>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</si>
  <si>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для ОГК/ТГК, в том числе</t>
  </si>
  <si>
    <t>ДПМ</t>
  </si>
  <si>
    <t>вне ДПМ</t>
  </si>
  <si>
    <t>Наименование</t>
  </si>
  <si>
    <t>ФИО</t>
  </si>
  <si>
    <t>Должность</t>
  </si>
  <si>
    <t>Контактный телефон</t>
  </si>
  <si>
    <t>Электронный адрес</t>
  </si>
  <si>
    <t>Руководитель</t>
  </si>
  <si>
    <t>Ответственный за заполнение макета</t>
  </si>
  <si>
    <t>*  план, в соответствии с утвержденной инвестиционной программой</t>
  </si>
  <si>
    <t>** - накопленным итогом за год</t>
  </si>
  <si>
    <t>Фатеев Сергей Алексеевич</t>
  </si>
  <si>
    <t>заместитель директора по экономике и финансам</t>
  </si>
  <si>
    <t>8 (4212) 46-33-20 (146)</t>
  </si>
  <si>
    <t>sfateev@dv.oen.su</t>
  </si>
  <si>
    <t>начальник ПЭО</t>
  </si>
  <si>
    <t>Семерякова Наталья Валерьевна</t>
  </si>
  <si>
    <t>8 (4212) 46-33-20 (147)</t>
  </si>
  <si>
    <t>nsemeryakova@dv.oen.su</t>
  </si>
  <si>
    <t>Период отчетности   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</si>
</sst>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3" fillId="0" borderId="0" xfId="0" applyFont="1" applyAlignment="1" applyProtection="1">
      <alignment horizontal="left"/>
    </xf>
    <xf numFmtId="0" fontId="3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49" fontId="3" fillId="5" borderId="19" xfId="0" applyNumberFormat="1" applyFont="1" applyFill="1" applyBorder="1" applyAlignment="1">
      <alignment horizontal="center" vertical="center" wrapText="1"/>
    </xf>
    <xf numFmtId="1" fontId="3" fillId="5" borderId="14" xfId="0" applyNumberFormat="1" applyFont="1" applyFill="1" applyBorder="1" applyAlignment="1">
      <alignment horizontal="center" vertical="center" wrapText="1"/>
    </xf>
    <xf numFmtId="49" fontId="3" fillId="5" borderId="14" xfId="0" applyNumberFormat="1" applyFont="1" applyFill="1" applyBorder="1" applyAlignment="1">
      <alignment horizontal="left" vertical="center" wrapText="1"/>
    </xf>
    <xf numFmtId="164" fontId="4" fillId="5" borderId="20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3" fillId="5" borderId="22" xfId="0" applyNumberFormat="1" applyFont="1" applyFill="1" applyBorder="1" applyAlignment="1">
      <alignment horizontal="center" vertical="center"/>
    </xf>
    <xf numFmtId="1" fontId="3" fillId="5" borderId="11" xfId="0" applyNumberFormat="1" applyFont="1" applyFill="1" applyBorder="1" applyAlignment="1">
      <alignment horizontal="center" vertical="center"/>
    </xf>
    <xf numFmtId="49" fontId="3" fillId="5" borderId="11" xfId="0" applyNumberFormat="1" applyFont="1" applyFill="1" applyBorder="1" applyAlignment="1">
      <alignment horizontal="left" vertical="center" wrapText="1"/>
    </xf>
    <xf numFmtId="164" fontId="4" fillId="5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/>
    <xf numFmtId="49" fontId="1" fillId="5" borderId="22" xfId="0" applyNumberFormat="1" applyFont="1" applyFill="1" applyBorder="1" applyAlignment="1">
      <alignment horizontal="center" vertical="center"/>
    </xf>
    <xf numFmtId="1" fontId="1" fillId="5" borderId="11" xfId="0" applyNumberFormat="1" applyFont="1" applyFill="1" applyBorder="1" applyAlignment="1">
      <alignment horizontal="center" vertical="center"/>
    </xf>
    <xf numFmtId="49" fontId="1" fillId="5" borderId="11" xfId="0" applyNumberFormat="1" applyFont="1" applyFill="1" applyBorder="1" applyAlignment="1">
      <alignment horizontal="left" vertical="center" wrapText="1"/>
    </xf>
    <xf numFmtId="164" fontId="5" fillId="5" borderId="10" xfId="0" applyNumberFormat="1" applyFont="1" applyFill="1" applyBorder="1" applyAlignment="1" applyProtection="1">
      <alignment horizontal="center" vertical="center"/>
    </xf>
    <xf numFmtId="164" fontId="5" fillId="5" borderId="11" xfId="0" applyNumberFormat="1" applyFont="1" applyFill="1" applyBorder="1" applyAlignment="1" applyProtection="1">
      <alignment horizontal="center" vertical="center"/>
    </xf>
    <xf numFmtId="164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6" fillId="0" borderId="15" xfId="0" applyNumberFormat="1" applyFont="1" applyFill="1" applyBorder="1" applyAlignment="1" applyProtection="1">
      <alignment vertical="center" wrapText="1"/>
      <protection locked="0"/>
    </xf>
    <xf numFmtId="0" fontId="3" fillId="0" borderId="23" xfId="0" applyNumberFormat="1" applyFont="1" applyFill="1" applyBorder="1" applyAlignment="1" applyProtection="1">
      <alignment horizontal="left" vertical="center" wrapText="1"/>
      <protection locked="0"/>
    </xf>
    <xf numFmtId="164" fontId="4" fillId="5" borderId="11" xfId="0" applyNumberFormat="1" applyFont="1" applyFill="1" applyBorder="1" applyAlignment="1" applyProtection="1">
      <alignment horizontal="center" vertical="center"/>
    </xf>
    <xf numFmtId="164" fontId="3" fillId="0" borderId="11" xfId="0" applyNumberFormat="1" applyFont="1" applyFill="1" applyBorder="1" applyAlignment="1" applyProtection="1">
      <alignment horizontal="center" vertical="center"/>
      <protection locked="0"/>
    </xf>
    <xf numFmtId="49" fontId="1" fillId="5" borderId="24" xfId="0" applyNumberFormat="1" applyFont="1" applyFill="1" applyBorder="1" applyAlignment="1">
      <alignment horizontal="center" vertical="center"/>
    </xf>
    <xf numFmtId="164" fontId="5" fillId="5" borderId="25" xfId="0" applyNumberFormat="1" applyFont="1" applyFill="1" applyBorder="1" applyAlignment="1" applyProtection="1">
      <alignment horizontal="center" vertical="center"/>
    </xf>
    <xf numFmtId="164" fontId="5" fillId="5" borderId="26" xfId="0" applyNumberFormat="1" applyFont="1" applyFill="1" applyBorder="1" applyAlignment="1" applyProtection="1">
      <alignment horizontal="center" vertical="center"/>
    </xf>
    <xf numFmtId="1" fontId="1" fillId="5" borderId="26" xfId="0" applyNumberFormat="1" applyFont="1" applyFill="1" applyBorder="1" applyAlignment="1">
      <alignment horizontal="center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164" fontId="1" fillId="0" borderId="26" xfId="0" applyNumberFormat="1" applyFont="1" applyFill="1" applyBorder="1" applyAlignment="1" applyProtection="1">
      <alignment horizontal="center" vertical="center"/>
      <protection locked="0"/>
    </xf>
    <xf numFmtId="49" fontId="3" fillId="5" borderId="27" xfId="0" applyNumberFormat="1" applyFont="1" applyFill="1" applyBorder="1" applyAlignment="1">
      <alignment horizontal="left" vertical="center"/>
    </xf>
    <xf numFmtId="1" fontId="3" fillId="5" borderId="3" xfId="0" applyNumberFormat="1" applyFont="1" applyFill="1" applyBorder="1" applyAlignment="1">
      <alignment horizontal="center" vertical="center"/>
    </xf>
    <xf numFmtId="49" fontId="3" fillId="5" borderId="27" xfId="0" applyNumberFormat="1" applyFont="1" applyFill="1" applyBorder="1" applyAlignment="1">
      <alignment horizontal="left" vertical="center" wrapText="1"/>
    </xf>
    <xf numFmtId="164" fontId="4" fillId="5" borderId="28" xfId="0" applyNumberFormat="1" applyFont="1" applyFill="1" applyBorder="1" applyAlignment="1" applyProtection="1">
      <alignment horizontal="center" vertical="center"/>
    </xf>
    <xf numFmtId="0" fontId="3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1" fillId="5" borderId="30" xfId="0" applyNumberFormat="1" applyFont="1" applyFill="1" applyBorder="1" applyAlignment="1">
      <alignment horizontal="left" vertical="center"/>
    </xf>
    <xf numFmtId="1" fontId="1" fillId="5" borderId="9" xfId="0" applyNumberFormat="1" applyFont="1" applyFill="1" applyBorder="1" applyAlignment="1">
      <alignment horizontal="center" vertical="center"/>
    </xf>
    <xf numFmtId="49" fontId="1" fillId="5" borderId="30" xfId="0" applyNumberFormat="1" applyFont="1" applyFill="1" applyBorder="1" applyAlignment="1">
      <alignment horizontal="left" vertical="center" wrapText="1"/>
    </xf>
    <xf numFmtId="164" fontId="5" fillId="5" borderId="9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>
      <alignment horizontal="left" vertical="center"/>
    </xf>
    <xf numFmtId="1" fontId="1" fillId="5" borderId="31" xfId="0" applyNumberFormat="1" applyFont="1" applyFill="1" applyBorder="1" applyAlignment="1">
      <alignment horizontal="center" vertical="center"/>
    </xf>
    <xf numFmtId="49" fontId="1" fillId="5" borderId="16" xfId="0" applyNumberFormat="1" applyFont="1" applyFill="1" applyBorder="1" applyAlignment="1">
      <alignment horizontal="left" vertical="center" wrapText="1"/>
    </xf>
    <xf numFmtId="164" fontId="5" fillId="5" borderId="17" xfId="0" applyNumberFormat="1" applyFont="1" applyFill="1" applyBorder="1" applyAlignment="1" applyProtection="1">
      <alignment horizontal="center" vertical="center"/>
    </xf>
    <xf numFmtId="164" fontId="1" fillId="0" borderId="31" xfId="0" applyNumberFormat="1" applyFont="1" applyFill="1" applyBorder="1" applyAlignment="1" applyProtection="1">
      <alignment horizontal="center" vertical="center"/>
      <protection locked="0"/>
    </xf>
    <xf numFmtId="0" fontId="6" fillId="0" borderId="1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 wrapText="1" indent="4"/>
    </xf>
    <xf numFmtId="0" fontId="1" fillId="0" borderId="0" xfId="0" applyFont="1" applyFill="1"/>
    <xf numFmtId="0" fontId="7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7" fillId="5" borderId="30" xfId="0" applyNumberFormat="1" applyFont="1" applyFill="1" applyBorder="1" applyAlignment="1">
      <alignment horizontal="left" vertical="center" wrapText="1"/>
    </xf>
    <xf numFmtId="1" fontId="3" fillId="5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alignment vertical="center" wrapText="1"/>
      <protection locked="0"/>
    </xf>
    <xf numFmtId="49" fontId="3" fillId="0" borderId="15" xfId="0" applyNumberFormat="1" applyFont="1" applyBorder="1" applyAlignment="1" applyProtection="1">
      <alignment vertical="center" wrapText="1"/>
      <protection locked="0"/>
    </xf>
    <xf numFmtId="49" fontId="7" fillId="5" borderId="16" xfId="0" applyNumberFormat="1" applyFont="1" applyFill="1" applyBorder="1" applyAlignment="1">
      <alignment horizontal="left" vertical="center" wrapText="1"/>
    </xf>
    <xf numFmtId="1" fontId="3" fillId="5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49" fontId="8" fillId="0" borderId="18" xfId="1" applyNumberFormat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semeryakova@dv.oen.s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tabSelected="1" topLeftCell="E1" zoomScale="70" zoomScaleNormal="70" workbookViewId="0">
      <pane xSplit="5" ySplit="10" topLeftCell="J11" activePane="bottomRight" state="frozen"/>
      <selection activeCell="E1" sqref="E1"/>
      <selection pane="topRight" activeCell="J1" sqref="J1"/>
      <selection pane="bottomLeft" activeCell="E11" sqref="E11"/>
      <selection pane="bottomRight" activeCell="L16" sqref="L16"/>
    </sheetView>
  </sheetViews>
  <sheetFormatPr defaultRowHeight="15" x14ac:dyDescent="0.25"/>
  <cols>
    <col min="1" max="4" width="0" hidden="1" customWidth="1"/>
    <col min="5" max="5" width="13.7109375" customWidth="1"/>
    <col min="6" max="6" width="8.7109375" customWidth="1"/>
    <col min="7" max="7" width="40.7109375" customWidth="1"/>
    <col min="8" max="8" width="21.7109375" customWidth="1"/>
    <col min="9" max="9" width="20.7109375" customWidth="1"/>
    <col min="10" max="10" width="18.7109375" customWidth="1"/>
    <col min="11" max="13" width="15.7109375" customWidth="1"/>
    <col min="14" max="15" width="14.7109375" customWidth="1"/>
    <col min="16" max="17" width="15.7109375" customWidth="1"/>
    <col min="18" max="18" width="47.7109375" customWidth="1"/>
    <col min="19" max="19" width="2.7109375" customWidth="1"/>
  </cols>
  <sheetData>
    <row r="1" spans="1:19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</row>
    <row r="2" spans="1:19" ht="18.75" x14ac:dyDescent="0.3">
      <c r="A2" s="3"/>
      <c r="B2" s="3"/>
      <c r="C2" s="3"/>
      <c r="D2" s="3"/>
      <c r="E2" s="4" t="s">
        <v>0</v>
      </c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6"/>
    </row>
    <row r="3" spans="1:19" ht="15.75" x14ac:dyDescent="0.25">
      <c r="A3" s="3"/>
      <c r="B3" s="3"/>
      <c r="C3" s="3"/>
      <c r="D3" s="3"/>
      <c r="E3" s="7" t="s">
        <v>96</v>
      </c>
      <c r="F3" s="8"/>
      <c r="G3" s="8"/>
      <c r="H3" s="9"/>
      <c r="I3" s="8"/>
      <c r="J3" s="8"/>
      <c r="K3" s="8"/>
      <c r="L3" s="8"/>
      <c r="M3" s="8"/>
      <c r="N3" s="8"/>
      <c r="O3" s="8"/>
      <c r="P3" s="8"/>
      <c r="Q3" s="8"/>
      <c r="R3" s="8"/>
      <c r="S3" s="6"/>
    </row>
    <row r="4" spans="1:19" ht="15.75" x14ac:dyDescent="0.25">
      <c r="A4" s="1"/>
      <c r="B4" s="1"/>
      <c r="C4" s="1"/>
      <c r="D4" s="1"/>
      <c r="E4" s="7" t="s">
        <v>1</v>
      </c>
      <c r="F4" s="1"/>
      <c r="G4" s="1"/>
      <c r="H4" s="10" t="s">
        <v>2</v>
      </c>
      <c r="I4" s="1"/>
      <c r="J4" s="1"/>
      <c r="K4" s="1"/>
      <c r="L4" s="1"/>
      <c r="M4" s="1"/>
      <c r="N4" s="1"/>
      <c r="O4" s="1"/>
      <c r="P4" s="1"/>
      <c r="Q4" s="1"/>
      <c r="R4" s="11"/>
      <c r="S4" s="2"/>
    </row>
    <row r="5" spans="1:1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1"/>
      <c r="S5" s="2"/>
    </row>
    <row r="6" spans="1:19" ht="16.5" thickBot="1" x14ac:dyDescent="0.3">
      <c r="A6" s="1"/>
      <c r="B6" s="1"/>
      <c r="C6" s="1"/>
      <c r="D6" s="1"/>
      <c r="E6" s="12"/>
      <c r="F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2"/>
    </row>
    <row r="7" spans="1:19" ht="15.75" x14ac:dyDescent="0.25">
      <c r="A7" s="1"/>
      <c r="B7" s="1"/>
      <c r="C7" s="1"/>
      <c r="D7" s="1"/>
      <c r="E7" s="78" t="s">
        <v>3</v>
      </c>
      <c r="F7" s="81" t="s">
        <v>4</v>
      </c>
      <c r="G7" s="81" t="s">
        <v>5</v>
      </c>
      <c r="H7" s="84" t="s">
        <v>6</v>
      </c>
      <c r="I7" s="85"/>
      <c r="J7" s="85"/>
      <c r="K7" s="85"/>
      <c r="L7" s="85"/>
      <c r="M7" s="85"/>
      <c r="N7" s="85"/>
      <c r="O7" s="85"/>
      <c r="P7" s="85"/>
      <c r="Q7" s="86"/>
      <c r="R7" s="87" t="s">
        <v>7</v>
      </c>
      <c r="S7" s="2"/>
    </row>
    <row r="8" spans="1:19" ht="15.75" x14ac:dyDescent="0.25">
      <c r="A8" s="1"/>
      <c r="B8" s="1"/>
      <c r="C8" s="1"/>
      <c r="D8" s="1"/>
      <c r="E8" s="79"/>
      <c r="F8" s="82"/>
      <c r="G8" s="82"/>
      <c r="H8" s="90" t="s">
        <v>8</v>
      </c>
      <c r="I8" s="91"/>
      <c r="J8" s="92" t="s">
        <v>9</v>
      </c>
      <c r="K8" s="92"/>
      <c r="L8" s="92" t="s">
        <v>10</v>
      </c>
      <c r="M8" s="92"/>
      <c r="N8" s="92" t="s">
        <v>11</v>
      </c>
      <c r="O8" s="92"/>
      <c r="P8" s="92" t="s">
        <v>12</v>
      </c>
      <c r="Q8" s="92"/>
      <c r="R8" s="88"/>
      <c r="S8" s="2"/>
    </row>
    <row r="9" spans="1:19" ht="15.75" x14ac:dyDescent="0.25">
      <c r="A9" s="1"/>
      <c r="B9" s="1"/>
      <c r="C9" s="1"/>
      <c r="D9" s="1"/>
      <c r="E9" s="80"/>
      <c r="F9" s="83"/>
      <c r="G9" s="83"/>
      <c r="H9" s="13" t="s">
        <v>13</v>
      </c>
      <c r="I9" s="13" t="s">
        <v>14</v>
      </c>
      <c r="J9" s="14" t="s">
        <v>15</v>
      </c>
      <c r="K9" s="14" t="s">
        <v>16</v>
      </c>
      <c r="L9" s="14" t="s">
        <v>15</v>
      </c>
      <c r="M9" s="14" t="s">
        <v>16</v>
      </c>
      <c r="N9" s="14" t="s">
        <v>15</v>
      </c>
      <c r="O9" s="14" t="s">
        <v>16</v>
      </c>
      <c r="P9" s="14" t="s">
        <v>15</v>
      </c>
      <c r="Q9" s="14" t="s">
        <v>16</v>
      </c>
      <c r="R9" s="89"/>
      <c r="S9" s="2"/>
    </row>
    <row r="10" spans="1:19" ht="16.5" thickBot="1" x14ac:dyDescent="0.3">
      <c r="A10" s="1"/>
      <c r="B10" s="1"/>
      <c r="C10" s="1"/>
      <c r="D10" s="1"/>
      <c r="E10" s="15"/>
      <c r="F10" s="16"/>
      <c r="G10" s="16"/>
      <c r="H10" s="17" t="s">
        <v>17</v>
      </c>
      <c r="I10" s="17" t="s">
        <v>18</v>
      </c>
      <c r="J10" s="17" t="s">
        <v>19</v>
      </c>
      <c r="K10" s="17" t="s">
        <v>20</v>
      </c>
      <c r="L10" s="17" t="s">
        <v>21</v>
      </c>
      <c r="M10" s="17" t="s">
        <v>22</v>
      </c>
      <c r="N10" s="17" t="s">
        <v>23</v>
      </c>
      <c r="O10" s="17" t="s">
        <v>24</v>
      </c>
      <c r="P10" s="17" t="s">
        <v>25</v>
      </c>
      <c r="Q10" s="17" t="s">
        <v>26</v>
      </c>
      <c r="R10" s="18" t="s">
        <v>27</v>
      </c>
      <c r="S10" s="2"/>
    </row>
    <row r="11" spans="1:19" ht="15.75" x14ac:dyDescent="0.25">
      <c r="A11" s="1"/>
      <c r="B11" s="1"/>
      <c r="C11" s="1"/>
      <c r="D11" s="1"/>
      <c r="E11" s="19">
        <v>1</v>
      </c>
      <c r="F11" s="20">
        <v>1000</v>
      </c>
      <c r="G11" s="21" t="s">
        <v>28</v>
      </c>
      <c r="H11" s="22">
        <f t="shared" ref="H11:I11" si="0">H12+H19+H23</f>
        <v>22.081</v>
      </c>
      <c r="I11" s="22">
        <f t="shared" si="0"/>
        <v>31.93088324</v>
      </c>
      <c r="J11" s="22">
        <f>J12+J19+J23</f>
        <v>3.1059999999999999</v>
      </c>
      <c r="K11" s="22">
        <f t="shared" ref="K11:Q11" si="1">K12+K19+K23</f>
        <v>1.4831998399999997</v>
      </c>
      <c r="L11" s="22">
        <f t="shared" si="1"/>
        <v>7.0729999999999995</v>
      </c>
      <c r="M11" s="22">
        <f t="shared" si="1"/>
        <v>26.676078759999999</v>
      </c>
      <c r="N11" s="22">
        <f t="shared" si="1"/>
        <v>8.7940000000000005</v>
      </c>
      <c r="O11" s="22">
        <f t="shared" si="1"/>
        <v>3.7716046400000001</v>
      </c>
      <c r="P11" s="22">
        <f t="shared" si="1"/>
        <v>3.1080000000000001</v>
      </c>
      <c r="Q11" s="22">
        <f t="shared" si="1"/>
        <v>0</v>
      </c>
      <c r="R11" s="23"/>
      <c r="S11" s="2"/>
    </row>
    <row r="12" spans="1:19" ht="31.5" x14ac:dyDescent="0.25">
      <c r="A12" s="12"/>
      <c r="B12" s="12"/>
      <c r="C12" s="12"/>
      <c r="D12" s="12"/>
      <c r="E12" s="24" t="s">
        <v>29</v>
      </c>
      <c r="F12" s="25">
        <v>1100</v>
      </c>
      <c r="G12" s="26" t="s">
        <v>30</v>
      </c>
      <c r="H12" s="27">
        <f t="shared" ref="H12:J12" si="2">H13+H14+H15+H18</f>
        <v>0</v>
      </c>
      <c r="I12" s="27">
        <f t="shared" si="2"/>
        <v>16.700323340000001</v>
      </c>
      <c r="J12" s="27">
        <f t="shared" si="2"/>
        <v>0</v>
      </c>
      <c r="K12" s="27">
        <f>K13+K14+K15+K18</f>
        <v>1.0486233399999998</v>
      </c>
      <c r="L12" s="27">
        <f t="shared" ref="L12:Q12" si="3">L13+L14+L15+L18</f>
        <v>0</v>
      </c>
      <c r="M12" s="27">
        <f t="shared" si="3"/>
        <v>14.964</v>
      </c>
      <c r="N12" s="27">
        <f t="shared" si="3"/>
        <v>0</v>
      </c>
      <c r="O12" s="27">
        <f t="shared" si="3"/>
        <v>0.68769999999999998</v>
      </c>
      <c r="P12" s="27">
        <f t="shared" si="3"/>
        <v>0</v>
      </c>
      <c r="Q12" s="27">
        <f t="shared" si="3"/>
        <v>0</v>
      </c>
      <c r="R12" s="23"/>
      <c r="S12" s="28"/>
    </row>
    <row r="13" spans="1:19" ht="31.5" x14ac:dyDescent="0.25">
      <c r="A13" s="1"/>
      <c r="B13" s="1"/>
      <c r="C13" s="1"/>
      <c r="D13" s="1"/>
      <c r="E13" s="29" t="s">
        <v>31</v>
      </c>
      <c r="F13" s="30">
        <v>1110</v>
      </c>
      <c r="G13" s="31" t="s">
        <v>32</v>
      </c>
      <c r="H13" s="32">
        <f>J13+L13+N13+P13</f>
        <v>0</v>
      </c>
      <c r="I13" s="33">
        <f>K13+M13+O13+Q13</f>
        <v>0</v>
      </c>
      <c r="J13" s="34"/>
      <c r="K13" s="34"/>
      <c r="L13" s="34"/>
      <c r="M13" s="34"/>
      <c r="N13" s="34"/>
      <c r="O13" s="34"/>
      <c r="P13" s="34"/>
      <c r="Q13" s="34"/>
      <c r="R13" s="35"/>
      <c r="S13" s="2"/>
    </row>
    <row r="14" spans="1:19" ht="15.75" x14ac:dyDescent="0.25">
      <c r="A14" s="1"/>
      <c r="B14" s="1"/>
      <c r="C14" s="1"/>
      <c r="D14" s="1"/>
      <c r="E14" s="29" t="s">
        <v>33</v>
      </c>
      <c r="F14" s="30">
        <v>1120</v>
      </c>
      <c r="G14" s="31" t="s">
        <v>34</v>
      </c>
      <c r="H14" s="32">
        <f t="shared" ref="H14:H18" si="4">J14+L14+N14+P14</f>
        <v>0</v>
      </c>
      <c r="I14" s="33">
        <f t="shared" ref="I14:I18" si="5">K14+M14+O14+Q14</f>
        <v>0</v>
      </c>
      <c r="J14" s="34"/>
      <c r="K14" s="34"/>
      <c r="L14" s="34"/>
      <c r="M14" s="34"/>
      <c r="N14" s="34"/>
      <c r="O14" s="34"/>
      <c r="P14" s="34"/>
      <c r="Q14" s="34"/>
      <c r="R14" s="35"/>
      <c r="S14" s="2"/>
    </row>
    <row r="15" spans="1:19" ht="47.25" x14ac:dyDescent="0.25">
      <c r="A15" s="1"/>
      <c r="B15" s="1"/>
      <c r="C15" s="1"/>
      <c r="D15" s="1"/>
      <c r="E15" s="29" t="s">
        <v>35</v>
      </c>
      <c r="F15" s="30">
        <v>1130</v>
      </c>
      <c r="G15" s="31" t="s">
        <v>36</v>
      </c>
      <c r="H15" s="32">
        <f>H16+H17</f>
        <v>0</v>
      </c>
      <c r="I15" s="32">
        <f t="shared" ref="I15:P15" si="6">I16+I17</f>
        <v>16.700323340000001</v>
      </c>
      <c r="J15" s="34">
        <f t="shared" si="6"/>
        <v>0</v>
      </c>
      <c r="K15" s="34">
        <f t="shared" si="6"/>
        <v>1.0486233399999998</v>
      </c>
      <c r="L15" s="34">
        <f t="shared" si="6"/>
        <v>0</v>
      </c>
      <c r="M15" s="34">
        <f t="shared" si="6"/>
        <v>14.964</v>
      </c>
      <c r="N15" s="34">
        <f t="shared" si="6"/>
        <v>0</v>
      </c>
      <c r="O15" s="34">
        <f t="shared" si="6"/>
        <v>0.68769999999999998</v>
      </c>
      <c r="P15" s="34">
        <f t="shared" si="6"/>
        <v>0</v>
      </c>
      <c r="Q15" s="34">
        <f>Q16+Q17</f>
        <v>0</v>
      </c>
      <c r="R15" s="35"/>
      <c r="S15" s="2"/>
    </row>
    <row r="16" spans="1:19" ht="31.5" x14ac:dyDescent="0.25">
      <c r="A16" s="1"/>
      <c r="B16" s="1"/>
      <c r="C16" s="1"/>
      <c r="D16" s="1"/>
      <c r="E16" s="29" t="s">
        <v>37</v>
      </c>
      <c r="F16" s="30">
        <v>1131</v>
      </c>
      <c r="G16" s="31" t="s">
        <v>38</v>
      </c>
      <c r="H16" s="32">
        <f t="shared" si="4"/>
        <v>0</v>
      </c>
      <c r="I16" s="33">
        <f t="shared" si="5"/>
        <v>0</v>
      </c>
      <c r="J16" s="34"/>
      <c r="K16" s="34"/>
      <c r="L16" s="34"/>
      <c r="M16" s="34"/>
      <c r="N16" s="34"/>
      <c r="O16" s="34"/>
      <c r="P16" s="34"/>
      <c r="Q16" s="34"/>
      <c r="R16" s="35"/>
      <c r="S16" s="2"/>
    </row>
    <row r="17" spans="1:19" ht="31.5" x14ac:dyDescent="0.25">
      <c r="A17" s="1"/>
      <c r="B17" s="1"/>
      <c r="C17" s="1"/>
      <c r="D17" s="1"/>
      <c r="E17" s="29" t="s">
        <v>39</v>
      </c>
      <c r="F17" s="30">
        <v>1132</v>
      </c>
      <c r="G17" s="31" t="s">
        <v>40</v>
      </c>
      <c r="H17" s="32">
        <f t="shared" si="4"/>
        <v>0</v>
      </c>
      <c r="I17" s="33">
        <f t="shared" si="5"/>
        <v>16.700323340000001</v>
      </c>
      <c r="J17" s="34"/>
      <c r="K17" s="34">
        <f>(232026.1+49775.57+44763.87+402459.1-67076.53+43627.75+185499.33+90763.96+66784.19)/1000000</f>
        <v>1.0486233399999998</v>
      </c>
      <c r="L17" s="34"/>
      <c r="M17" s="34">
        <v>14.964</v>
      </c>
      <c r="N17" s="34"/>
      <c r="O17" s="34">
        <v>0.68769999999999998</v>
      </c>
      <c r="P17" s="34"/>
      <c r="Q17" s="34"/>
      <c r="R17" s="35"/>
      <c r="S17" s="2"/>
    </row>
    <row r="18" spans="1:19" ht="15.75" x14ac:dyDescent="0.25">
      <c r="A18" s="1"/>
      <c r="B18" s="1"/>
      <c r="C18" s="1"/>
      <c r="D18" s="1"/>
      <c r="E18" s="29" t="s">
        <v>41</v>
      </c>
      <c r="F18" s="30">
        <v>1140</v>
      </c>
      <c r="G18" s="31" t="s">
        <v>42</v>
      </c>
      <c r="H18" s="32">
        <f t="shared" si="4"/>
        <v>0</v>
      </c>
      <c r="I18" s="33">
        <f t="shared" si="5"/>
        <v>0</v>
      </c>
      <c r="J18" s="34"/>
      <c r="K18" s="34"/>
      <c r="L18" s="34"/>
      <c r="M18" s="34"/>
      <c r="N18" s="34"/>
      <c r="O18" s="34"/>
      <c r="P18" s="34"/>
      <c r="Q18" s="34"/>
      <c r="R18" s="35"/>
      <c r="S18" s="2"/>
    </row>
    <row r="19" spans="1:19" ht="15.75" x14ac:dyDescent="0.25">
      <c r="A19" s="12"/>
      <c r="B19" s="12"/>
      <c r="C19" s="12"/>
      <c r="D19" s="12"/>
      <c r="E19" s="24" t="s">
        <v>43</v>
      </c>
      <c r="F19" s="25">
        <v>1200</v>
      </c>
      <c r="G19" s="26" t="s">
        <v>44</v>
      </c>
      <c r="H19" s="27">
        <f t="shared" ref="H19:I19" si="7">SUM(H20:H22)</f>
        <v>20.027999999999999</v>
      </c>
      <c r="I19" s="27">
        <f t="shared" si="7"/>
        <v>11.224712009999999</v>
      </c>
      <c r="J19" s="27">
        <f>SUM(J20:J22)</f>
        <v>2.9649999999999999</v>
      </c>
      <c r="K19" s="27">
        <f t="shared" ref="K19:Q19" si="8">SUM(K20:K22)</f>
        <v>0.31144070000000001</v>
      </c>
      <c r="L19" s="27">
        <f t="shared" si="8"/>
        <v>6.3209999999999997</v>
      </c>
      <c r="M19" s="27">
        <f t="shared" si="8"/>
        <v>7.8532900000000003</v>
      </c>
      <c r="N19" s="27">
        <f t="shared" si="8"/>
        <v>7.7789999999999999</v>
      </c>
      <c r="O19" s="27">
        <f t="shared" si="8"/>
        <v>3.05998131</v>
      </c>
      <c r="P19" s="27">
        <f t="shared" si="8"/>
        <v>2.9630000000000001</v>
      </c>
      <c r="Q19" s="27">
        <f t="shared" si="8"/>
        <v>0</v>
      </c>
      <c r="R19" s="36"/>
      <c r="S19" s="28"/>
    </row>
    <row r="20" spans="1:19" ht="15.75" x14ac:dyDescent="0.25">
      <c r="A20" s="1"/>
      <c r="B20" s="1"/>
      <c r="C20" s="1"/>
      <c r="D20" s="1"/>
      <c r="E20" s="29" t="s">
        <v>45</v>
      </c>
      <c r="F20" s="30">
        <v>1210</v>
      </c>
      <c r="G20" s="31" t="s">
        <v>46</v>
      </c>
      <c r="H20" s="32">
        <f t="shared" ref="H20:H26" si="9">J20+L20+N20+P20</f>
        <v>20.027999999999999</v>
      </c>
      <c r="I20" s="33">
        <f t="shared" ref="I20:I26" si="10">K20+M20+O20+Q20</f>
        <v>11.224712009999999</v>
      </c>
      <c r="J20" s="34">
        <v>2.9649999999999999</v>
      </c>
      <c r="K20" s="34">
        <f>(367500-56059.3)/1000000</f>
        <v>0.31144070000000001</v>
      </c>
      <c r="L20" s="34">
        <v>6.3209999999999997</v>
      </c>
      <c r="M20" s="34">
        <f>1.059+6.79429</f>
        <v>7.8532900000000003</v>
      </c>
      <c r="N20" s="34">
        <v>7.7789999999999999</v>
      </c>
      <c r="O20" s="34">
        <f>2.94036464+0.11961667</f>
        <v>3.05998131</v>
      </c>
      <c r="P20" s="34">
        <v>2.9630000000000001</v>
      </c>
      <c r="Q20" s="34"/>
      <c r="R20" s="35"/>
      <c r="S20" s="2"/>
    </row>
    <row r="21" spans="1:19" ht="15.75" x14ac:dyDescent="0.25">
      <c r="A21" s="1"/>
      <c r="B21" s="1"/>
      <c r="C21" s="1"/>
      <c r="D21" s="1"/>
      <c r="E21" s="29" t="s">
        <v>47</v>
      </c>
      <c r="F21" s="30">
        <v>1220</v>
      </c>
      <c r="G21" s="31" t="s">
        <v>48</v>
      </c>
      <c r="H21" s="32">
        <f t="shared" si="9"/>
        <v>0</v>
      </c>
      <c r="I21" s="33">
        <f t="shared" si="10"/>
        <v>0</v>
      </c>
      <c r="J21" s="34"/>
      <c r="K21" s="34"/>
      <c r="L21" s="34"/>
      <c r="M21" s="34"/>
      <c r="N21" s="34"/>
      <c r="O21" s="34"/>
      <c r="P21" s="34"/>
      <c r="Q21" s="34"/>
      <c r="R21" s="35"/>
      <c r="S21" s="2"/>
    </row>
    <row r="22" spans="1:19" ht="31.5" x14ac:dyDescent="0.25">
      <c r="A22" s="1"/>
      <c r="B22" s="1"/>
      <c r="C22" s="1"/>
      <c r="D22" s="1"/>
      <c r="E22" s="29" t="s">
        <v>49</v>
      </c>
      <c r="F22" s="30">
        <v>1230</v>
      </c>
      <c r="G22" s="31" t="s">
        <v>50</v>
      </c>
      <c r="H22" s="32">
        <f t="shared" si="9"/>
        <v>0</v>
      </c>
      <c r="I22" s="33">
        <f t="shared" si="10"/>
        <v>0</v>
      </c>
      <c r="J22" s="34"/>
      <c r="K22" s="34"/>
      <c r="L22" s="34"/>
      <c r="M22" s="34"/>
      <c r="N22" s="34"/>
      <c r="O22" s="34"/>
      <c r="P22" s="34"/>
      <c r="Q22" s="34"/>
      <c r="R22" s="35"/>
      <c r="S22" s="2"/>
    </row>
    <row r="23" spans="1:19" ht="15.75" x14ac:dyDescent="0.25">
      <c r="A23" s="12"/>
      <c r="B23" s="12"/>
      <c r="C23" s="12"/>
      <c r="D23" s="12"/>
      <c r="E23" s="24" t="s">
        <v>51</v>
      </c>
      <c r="F23" s="25">
        <v>1300</v>
      </c>
      <c r="G23" s="26" t="s">
        <v>52</v>
      </c>
      <c r="H23" s="27">
        <f>J23+L23+N23+P23</f>
        <v>2.0529999999999999</v>
      </c>
      <c r="I23" s="37">
        <f t="shared" si="10"/>
        <v>4.0058478900000001</v>
      </c>
      <c r="J23" s="38">
        <v>0.14099999999999999</v>
      </c>
      <c r="K23" s="38">
        <f>(67076.5+56059.3)/1000000</f>
        <v>0.1231358</v>
      </c>
      <c r="L23" s="38">
        <v>0.752</v>
      </c>
      <c r="M23" s="38">
        <f>0.2118+1.35885876+2.28813</f>
        <v>3.8587887600000004</v>
      </c>
      <c r="N23" s="38">
        <v>1.0149999999999999</v>
      </c>
      <c r="O23" s="38">
        <v>2.392333E-2</v>
      </c>
      <c r="P23" s="38">
        <v>0.14499999999999999</v>
      </c>
      <c r="Q23" s="38"/>
      <c r="R23" s="35"/>
      <c r="S23" s="28"/>
    </row>
    <row r="24" spans="1:19" ht="15.75" x14ac:dyDescent="0.25">
      <c r="A24" s="12"/>
      <c r="B24" s="12"/>
      <c r="C24" s="12"/>
      <c r="D24" s="12"/>
      <c r="E24" s="24" t="s">
        <v>53</v>
      </c>
      <c r="F24" s="25">
        <v>1400</v>
      </c>
      <c r="G24" s="26" t="s">
        <v>54</v>
      </c>
      <c r="H24" s="27">
        <f t="shared" si="9"/>
        <v>0</v>
      </c>
      <c r="I24" s="37">
        <f t="shared" si="10"/>
        <v>0</v>
      </c>
      <c r="J24" s="38"/>
      <c r="K24" s="38"/>
      <c r="L24" s="38"/>
      <c r="M24" s="38"/>
      <c r="N24" s="38"/>
      <c r="O24" s="38"/>
      <c r="P24" s="38"/>
      <c r="Q24" s="38"/>
      <c r="R24" s="35"/>
      <c r="S24" s="28"/>
    </row>
    <row r="25" spans="1:19" ht="15.75" x14ac:dyDescent="0.25">
      <c r="A25" s="1"/>
      <c r="B25" s="1"/>
      <c r="C25" s="1"/>
      <c r="D25" s="1"/>
      <c r="E25" s="29" t="s">
        <v>55</v>
      </c>
      <c r="F25" s="30">
        <v>1410</v>
      </c>
      <c r="G25" s="31" t="s">
        <v>56</v>
      </c>
      <c r="H25" s="32">
        <f t="shared" si="9"/>
        <v>0</v>
      </c>
      <c r="I25" s="33">
        <f t="shared" si="10"/>
        <v>0</v>
      </c>
      <c r="J25" s="34"/>
      <c r="K25" s="34"/>
      <c r="L25" s="34"/>
      <c r="M25" s="34"/>
      <c r="N25" s="34"/>
      <c r="O25" s="34"/>
      <c r="P25" s="34"/>
      <c r="Q25" s="34"/>
      <c r="R25" s="35"/>
      <c r="S25" s="2"/>
    </row>
    <row r="26" spans="1:19" ht="31.5" x14ac:dyDescent="0.25">
      <c r="A26" s="1"/>
      <c r="B26" s="1"/>
      <c r="C26" s="1"/>
      <c r="D26" s="1"/>
      <c r="E26" s="29" t="s">
        <v>57</v>
      </c>
      <c r="F26" s="30">
        <v>1500</v>
      </c>
      <c r="G26" s="31" t="s">
        <v>58</v>
      </c>
      <c r="H26" s="32">
        <f t="shared" si="9"/>
        <v>0</v>
      </c>
      <c r="I26" s="33">
        <f t="shared" si="10"/>
        <v>0</v>
      </c>
      <c r="J26" s="34"/>
      <c r="K26" s="34"/>
      <c r="L26" s="34"/>
      <c r="M26" s="34"/>
      <c r="N26" s="34"/>
      <c r="O26" s="34"/>
      <c r="P26" s="34"/>
      <c r="Q26" s="34"/>
      <c r="R26" s="35"/>
      <c r="S26" s="2"/>
    </row>
    <row r="27" spans="1:19" ht="15.75" x14ac:dyDescent="0.25">
      <c r="A27" s="12"/>
      <c r="B27" s="12"/>
      <c r="C27" s="12"/>
      <c r="D27" s="12"/>
      <c r="E27" s="24" t="s">
        <v>59</v>
      </c>
      <c r="F27" s="25">
        <v>2000</v>
      </c>
      <c r="G27" s="26" t="s">
        <v>60</v>
      </c>
      <c r="H27" s="27">
        <f t="shared" ref="H27:I27" si="11">SUM(H28:H34)</f>
        <v>0</v>
      </c>
      <c r="I27" s="27">
        <f t="shared" si="11"/>
        <v>0</v>
      </c>
      <c r="J27" s="27">
        <f>SUM(J28:J34)</f>
        <v>0</v>
      </c>
      <c r="K27" s="27">
        <f t="shared" ref="K27:Q27" si="12">SUM(K28:K34)</f>
        <v>0</v>
      </c>
      <c r="L27" s="27">
        <f t="shared" si="12"/>
        <v>0</v>
      </c>
      <c r="M27" s="27">
        <f t="shared" si="12"/>
        <v>0</v>
      </c>
      <c r="N27" s="27">
        <f t="shared" si="12"/>
        <v>0</v>
      </c>
      <c r="O27" s="27">
        <f t="shared" si="12"/>
        <v>0</v>
      </c>
      <c r="P27" s="27">
        <f t="shared" si="12"/>
        <v>0</v>
      </c>
      <c r="Q27" s="27">
        <f t="shared" si="12"/>
        <v>0</v>
      </c>
      <c r="R27" s="36"/>
      <c r="S27" s="28"/>
    </row>
    <row r="28" spans="1:19" ht="15.75" x14ac:dyDescent="0.25">
      <c r="A28" s="1"/>
      <c r="B28" s="1"/>
      <c r="C28" s="1"/>
      <c r="D28" s="1"/>
      <c r="E28" s="29" t="s">
        <v>61</v>
      </c>
      <c r="F28" s="30">
        <v>2100</v>
      </c>
      <c r="G28" s="31" t="s">
        <v>62</v>
      </c>
      <c r="H28" s="32">
        <f t="shared" ref="H28:H34" si="13">J28+L28+N28+P28</f>
        <v>0</v>
      </c>
      <c r="I28" s="33">
        <f t="shared" ref="I28:I34" si="14">K28+M28+O28+Q28</f>
        <v>0</v>
      </c>
      <c r="J28" s="34"/>
      <c r="K28" s="34"/>
      <c r="L28" s="34"/>
      <c r="M28" s="34"/>
      <c r="N28" s="34"/>
      <c r="O28" s="34"/>
      <c r="P28" s="34"/>
      <c r="Q28" s="34"/>
      <c r="R28" s="35"/>
      <c r="S28" s="2"/>
    </row>
    <row r="29" spans="1:19" ht="15.75" x14ac:dyDescent="0.25">
      <c r="A29" s="1"/>
      <c r="B29" s="1"/>
      <c r="C29" s="1"/>
      <c r="D29" s="1"/>
      <c r="E29" s="29" t="s">
        <v>63</v>
      </c>
      <c r="F29" s="30">
        <v>2200</v>
      </c>
      <c r="G29" s="31" t="s">
        <v>64</v>
      </c>
      <c r="H29" s="32">
        <f t="shared" si="13"/>
        <v>0</v>
      </c>
      <c r="I29" s="33">
        <f t="shared" si="14"/>
        <v>0</v>
      </c>
      <c r="J29" s="34"/>
      <c r="K29" s="34"/>
      <c r="L29" s="34"/>
      <c r="M29" s="34"/>
      <c r="N29" s="34"/>
      <c r="O29" s="34"/>
      <c r="P29" s="34"/>
      <c r="Q29" s="34"/>
      <c r="R29" s="35"/>
      <c r="S29" s="2"/>
    </row>
    <row r="30" spans="1:19" ht="15.75" x14ac:dyDescent="0.25">
      <c r="A30" s="1"/>
      <c r="B30" s="1"/>
      <c r="C30" s="1"/>
      <c r="D30" s="1"/>
      <c r="E30" s="29" t="s">
        <v>65</v>
      </c>
      <c r="F30" s="30">
        <v>2300</v>
      </c>
      <c r="G30" s="31" t="s">
        <v>66</v>
      </c>
      <c r="H30" s="32">
        <f t="shared" si="13"/>
        <v>0</v>
      </c>
      <c r="I30" s="33">
        <f t="shared" si="14"/>
        <v>0</v>
      </c>
      <c r="J30" s="34"/>
      <c r="K30" s="34"/>
      <c r="L30" s="34"/>
      <c r="M30" s="34"/>
      <c r="N30" s="34"/>
      <c r="O30" s="34"/>
      <c r="P30" s="34"/>
      <c r="Q30" s="34"/>
      <c r="R30" s="35"/>
      <c r="S30" s="2"/>
    </row>
    <row r="31" spans="1:19" ht="15.75" x14ac:dyDescent="0.25">
      <c r="A31" s="1"/>
      <c r="B31" s="1"/>
      <c r="C31" s="1"/>
      <c r="D31" s="1"/>
      <c r="E31" s="29" t="s">
        <v>67</v>
      </c>
      <c r="F31" s="30">
        <v>2400</v>
      </c>
      <c r="G31" s="31" t="s">
        <v>68</v>
      </c>
      <c r="H31" s="32">
        <f t="shared" si="13"/>
        <v>0</v>
      </c>
      <c r="I31" s="33">
        <f t="shared" si="14"/>
        <v>0</v>
      </c>
      <c r="J31" s="34"/>
      <c r="K31" s="34"/>
      <c r="L31" s="34"/>
      <c r="M31" s="34"/>
      <c r="N31" s="34"/>
      <c r="O31" s="34"/>
      <c r="P31" s="34"/>
      <c r="Q31" s="34"/>
      <c r="R31" s="35"/>
      <c r="S31" s="2"/>
    </row>
    <row r="32" spans="1:19" ht="15.75" x14ac:dyDescent="0.25">
      <c r="A32" s="1"/>
      <c r="B32" s="1"/>
      <c r="C32" s="1"/>
      <c r="D32" s="1"/>
      <c r="E32" s="29" t="s">
        <v>69</v>
      </c>
      <c r="F32" s="30">
        <v>2500</v>
      </c>
      <c r="G32" s="31" t="s">
        <v>70</v>
      </c>
      <c r="H32" s="32">
        <f t="shared" si="13"/>
        <v>0</v>
      </c>
      <c r="I32" s="33">
        <f t="shared" si="14"/>
        <v>0</v>
      </c>
      <c r="J32" s="34"/>
      <c r="K32" s="34"/>
      <c r="L32" s="34"/>
      <c r="M32" s="34"/>
      <c r="N32" s="34"/>
      <c r="O32" s="34"/>
      <c r="P32" s="34"/>
      <c r="Q32" s="34"/>
      <c r="R32" s="35"/>
      <c r="S32" s="2"/>
    </row>
    <row r="33" spans="1:19" ht="15.75" x14ac:dyDescent="0.25">
      <c r="A33" s="1"/>
      <c r="B33" s="1"/>
      <c r="C33" s="1"/>
      <c r="D33" s="1"/>
      <c r="E33" s="39" t="s">
        <v>71</v>
      </c>
      <c r="F33" s="30">
        <v>2600</v>
      </c>
      <c r="G33" s="31" t="s">
        <v>72</v>
      </c>
      <c r="H33" s="40">
        <f t="shared" si="13"/>
        <v>0</v>
      </c>
      <c r="I33" s="41">
        <f t="shared" si="14"/>
        <v>0</v>
      </c>
      <c r="J33" s="34"/>
      <c r="K33" s="34"/>
      <c r="L33" s="34"/>
      <c r="M33" s="34"/>
      <c r="N33" s="34"/>
      <c r="O33" s="34"/>
      <c r="P33" s="34"/>
      <c r="Q33" s="34"/>
      <c r="R33" s="35"/>
      <c r="S33" s="2"/>
    </row>
    <row r="34" spans="1:19" ht="16.5" thickBot="1" x14ac:dyDescent="0.3">
      <c r="A34" s="1"/>
      <c r="B34" s="1"/>
      <c r="C34" s="1"/>
      <c r="D34" s="1"/>
      <c r="E34" s="39" t="s">
        <v>73</v>
      </c>
      <c r="F34" s="42">
        <v>2700</v>
      </c>
      <c r="G34" s="43" t="s">
        <v>74</v>
      </c>
      <c r="H34" s="40">
        <f t="shared" si="13"/>
        <v>0</v>
      </c>
      <c r="I34" s="41">
        <f t="shared" si="14"/>
        <v>0</v>
      </c>
      <c r="J34" s="44"/>
      <c r="K34" s="44"/>
      <c r="L34" s="44"/>
      <c r="M34" s="44"/>
      <c r="N34" s="44"/>
      <c r="O34" s="44"/>
      <c r="P34" s="44"/>
      <c r="Q34" s="44"/>
      <c r="R34" s="35"/>
      <c r="S34" s="2"/>
    </row>
    <row r="35" spans="1:19" ht="15.75" x14ac:dyDescent="0.25">
      <c r="A35" s="1"/>
      <c r="B35" s="1"/>
      <c r="C35" s="1"/>
      <c r="D35" s="1"/>
      <c r="E35" s="45"/>
      <c r="F35" s="46">
        <v>3000</v>
      </c>
      <c r="G35" s="47" t="s">
        <v>75</v>
      </c>
      <c r="H35" s="48">
        <f t="shared" ref="H35:I35" si="15">H11+H27</f>
        <v>22.081</v>
      </c>
      <c r="I35" s="48">
        <f t="shared" si="15"/>
        <v>31.93088324</v>
      </c>
      <c r="J35" s="48">
        <f>J11+J27</f>
        <v>3.1059999999999999</v>
      </c>
      <c r="K35" s="48">
        <f t="shared" ref="K35:Q35" si="16">K11+K27</f>
        <v>1.4831998399999997</v>
      </c>
      <c r="L35" s="48">
        <f t="shared" si="16"/>
        <v>7.0729999999999995</v>
      </c>
      <c r="M35" s="48">
        <f t="shared" si="16"/>
        <v>26.676078759999999</v>
      </c>
      <c r="N35" s="48">
        <f t="shared" si="16"/>
        <v>8.7940000000000005</v>
      </c>
      <c r="O35" s="48">
        <f t="shared" si="16"/>
        <v>3.7716046400000001</v>
      </c>
      <c r="P35" s="48">
        <f t="shared" si="16"/>
        <v>3.1080000000000001</v>
      </c>
      <c r="Q35" s="48">
        <f t="shared" si="16"/>
        <v>0</v>
      </c>
      <c r="R35" s="49"/>
      <c r="S35" s="2"/>
    </row>
    <row r="36" spans="1:19" ht="15.75" x14ac:dyDescent="0.25">
      <c r="A36" s="1"/>
      <c r="B36" s="1"/>
      <c r="C36" s="1"/>
      <c r="D36" s="1"/>
      <c r="E36" s="50"/>
      <c r="F36" s="51">
        <v>3100</v>
      </c>
      <c r="G36" s="52" t="s">
        <v>76</v>
      </c>
      <c r="H36" s="33">
        <v>0</v>
      </c>
      <c r="I36" s="33">
        <v>0</v>
      </c>
      <c r="J36" s="53"/>
      <c r="K36" s="53"/>
      <c r="L36" s="53"/>
      <c r="M36" s="53"/>
      <c r="N36" s="53"/>
      <c r="O36" s="53"/>
      <c r="P36" s="53"/>
      <c r="Q36" s="53"/>
      <c r="R36" s="54"/>
      <c r="S36" s="2"/>
    </row>
    <row r="37" spans="1:19" ht="15.75" x14ac:dyDescent="0.25">
      <c r="A37" s="1"/>
      <c r="B37" s="1"/>
      <c r="C37" s="1"/>
      <c r="D37" s="1"/>
      <c r="E37" s="50"/>
      <c r="F37" s="51">
        <v>3200</v>
      </c>
      <c r="G37" s="52" t="s">
        <v>77</v>
      </c>
      <c r="H37" s="33">
        <v>0</v>
      </c>
      <c r="I37" s="33">
        <v>0</v>
      </c>
      <c r="J37" s="55"/>
      <c r="K37" s="55"/>
      <c r="L37" s="55"/>
      <c r="M37" s="55"/>
      <c r="N37" s="55"/>
      <c r="O37" s="55"/>
      <c r="P37" s="55"/>
      <c r="Q37" s="55"/>
      <c r="R37" s="35"/>
      <c r="S37" s="2"/>
    </row>
    <row r="38" spans="1:19" ht="16.5" thickBot="1" x14ac:dyDescent="0.3">
      <c r="A38" s="1"/>
      <c r="B38" s="1"/>
      <c r="C38" s="1"/>
      <c r="D38" s="1"/>
      <c r="E38" s="56"/>
      <c r="F38" s="57">
        <v>3300</v>
      </c>
      <c r="G38" s="58" t="s">
        <v>78</v>
      </c>
      <c r="H38" s="59">
        <v>0</v>
      </c>
      <c r="I38" s="59">
        <v>0</v>
      </c>
      <c r="J38" s="60"/>
      <c r="K38" s="60"/>
      <c r="L38" s="60"/>
      <c r="M38" s="60"/>
      <c r="N38" s="60"/>
      <c r="O38" s="60"/>
      <c r="P38" s="60"/>
      <c r="Q38" s="60"/>
      <c r="R38" s="61"/>
      <c r="S38" s="2"/>
    </row>
    <row r="39" spans="1:19" ht="16.5" thickBot="1" x14ac:dyDescent="0.3">
      <c r="A39" s="1"/>
      <c r="B39" s="1"/>
      <c r="C39" s="1"/>
      <c r="D39" s="1"/>
      <c r="E39" s="62"/>
      <c r="F39" s="62"/>
      <c r="G39" s="63"/>
      <c r="H39" s="62"/>
      <c r="I39" s="62"/>
      <c r="J39" s="62"/>
      <c r="K39" s="64"/>
      <c r="L39" s="64"/>
      <c r="M39" s="64"/>
      <c r="N39" s="64"/>
      <c r="O39" s="64"/>
      <c r="P39" s="64"/>
      <c r="Q39" s="64"/>
      <c r="R39" s="64"/>
      <c r="S39" s="64"/>
    </row>
    <row r="40" spans="1:19" ht="31.5" x14ac:dyDescent="0.25">
      <c r="A40" s="1"/>
      <c r="B40" s="1"/>
      <c r="C40" s="1"/>
      <c r="D40" s="1"/>
      <c r="E40" s="65" t="s">
        <v>79</v>
      </c>
      <c r="F40" s="66" t="s">
        <v>4</v>
      </c>
      <c r="G40" s="66" t="s">
        <v>80</v>
      </c>
      <c r="H40" s="66" t="s">
        <v>81</v>
      </c>
      <c r="I40" s="66" t="s">
        <v>82</v>
      </c>
      <c r="J40" s="67" t="s">
        <v>83</v>
      </c>
      <c r="K40" s="64"/>
      <c r="L40" s="64"/>
      <c r="M40" s="64"/>
      <c r="N40" s="64"/>
      <c r="O40" s="64"/>
      <c r="P40" s="64"/>
      <c r="Q40" s="64"/>
      <c r="R40" s="64"/>
      <c r="S40" s="64"/>
    </row>
    <row r="41" spans="1:19" ht="63" x14ac:dyDescent="0.25">
      <c r="A41" s="1"/>
      <c r="B41" s="1"/>
      <c r="C41" s="1"/>
      <c r="D41" s="1"/>
      <c r="E41" s="68" t="s">
        <v>84</v>
      </c>
      <c r="F41" s="69">
        <v>55555</v>
      </c>
      <c r="G41" s="70" t="s">
        <v>88</v>
      </c>
      <c r="H41" s="70" t="s">
        <v>89</v>
      </c>
      <c r="I41" s="70" t="s">
        <v>90</v>
      </c>
      <c r="J41" s="71" t="s">
        <v>91</v>
      </c>
      <c r="K41" s="64"/>
      <c r="L41" s="64"/>
      <c r="M41" s="64"/>
      <c r="N41" s="64"/>
      <c r="O41" s="64"/>
      <c r="P41" s="64"/>
      <c r="Q41" s="64"/>
      <c r="R41" s="64"/>
      <c r="S41" s="64"/>
    </row>
    <row r="42" spans="1:19" ht="39" customHeight="1" thickBot="1" x14ac:dyDescent="0.3">
      <c r="A42" s="1"/>
      <c r="B42" s="1"/>
      <c r="C42" s="1"/>
      <c r="D42" s="1"/>
      <c r="E42" s="72" t="s">
        <v>85</v>
      </c>
      <c r="F42" s="73">
        <v>77777</v>
      </c>
      <c r="G42" s="74" t="s">
        <v>93</v>
      </c>
      <c r="H42" s="74" t="s">
        <v>92</v>
      </c>
      <c r="I42" s="74" t="s">
        <v>94</v>
      </c>
      <c r="J42" s="77" t="s">
        <v>95</v>
      </c>
      <c r="K42" s="64"/>
      <c r="L42" s="64"/>
      <c r="M42" s="64"/>
      <c r="N42" s="64"/>
      <c r="O42" s="64"/>
      <c r="P42" s="64"/>
      <c r="Q42" s="64"/>
      <c r="R42" s="64"/>
      <c r="S42" s="64"/>
    </row>
    <row r="43" spans="1:19" ht="15.75" x14ac:dyDescent="0.25">
      <c r="A43" s="1"/>
      <c r="B43" s="1"/>
      <c r="C43" s="1"/>
      <c r="D43" s="1"/>
      <c r="E43" s="62"/>
      <c r="F43" s="62"/>
      <c r="G43" s="63"/>
      <c r="H43" s="62"/>
      <c r="I43" s="62"/>
      <c r="J43" s="62"/>
      <c r="K43" s="64"/>
      <c r="L43" s="64"/>
      <c r="M43" s="64"/>
      <c r="N43" s="64"/>
      <c r="O43" s="64"/>
      <c r="P43" s="64"/>
      <c r="Q43" s="64"/>
      <c r="R43" s="64"/>
      <c r="S43" s="64"/>
    </row>
    <row r="44" spans="1:19" ht="15.75" x14ac:dyDescent="0.25">
      <c r="A44" s="1"/>
      <c r="B44" s="1"/>
      <c r="C44" s="1"/>
      <c r="D44" s="1"/>
      <c r="E44" s="75" t="s">
        <v>86</v>
      </c>
      <c r="F44" s="76"/>
      <c r="G44" s="76"/>
      <c r="H44" s="76"/>
      <c r="I44" s="76"/>
      <c r="J44" s="76"/>
      <c r="K44" s="64"/>
      <c r="L44" s="64"/>
      <c r="M44" s="64"/>
      <c r="N44" s="64"/>
      <c r="O44" s="64"/>
      <c r="P44" s="64"/>
      <c r="Q44" s="64"/>
      <c r="R44" s="64"/>
      <c r="S44" s="64"/>
    </row>
    <row r="45" spans="1:19" ht="15.75" x14ac:dyDescent="0.25">
      <c r="A45" s="1"/>
      <c r="B45" s="1"/>
      <c r="C45" s="1"/>
      <c r="D45" s="1"/>
      <c r="E45" s="75" t="s">
        <v>87</v>
      </c>
      <c r="F45" s="76"/>
      <c r="G45" s="76"/>
      <c r="H45" s="76"/>
      <c r="I45" s="76"/>
      <c r="J45" s="76"/>
      <c r="K45" s="64"/>
      <c r="L45" s="64"/>
      <c r="M45" s="64"/>
      <c r="N45" s="64"/>
      <c r="O45" s="64"/>
      <c r="P45" s="64"/>
      <c r="Q45" s="64"/>
      <c r="R45" s="64"/>
      <c r="S45" s="64"/>
    </row>
  </sheetData>
  <mergeCells count="10">
    <mergeCell ref="E7:E9"/>
    <mergeCell ref="F7:F9"/>
    <mergeCell ref="G7:G9"/>
    <mergeCell ref="H7:Q7"/>
    <mergeCell ref="R7:R9"/>
    <mergeCell ref="H8:I8"/>
    <mergeCell ref="J8:K8"/>
    <mergeCell ref="L8:M8"/>
    <mergeCell ref="N8:O8"/>
    <mergeCell ref="P8:Q8"/>
  </mergeCells>
  <hyperlinks>
    <hyperlink ref="J42" r:id="rId1"/>
  </hyperlinks>
  <pageMargins left="0.7" right="0.7" top="0.75" bottom="0.75" header="0.3" footer="0.3"/>
  <ignoredErrors>
    <ignoredError sqref="J19 L19:Q19 J27 K27:Q27" formulaRange="1"/>
    <ignoredError sqref="H27:I27 H19:I19" formula="1" formulaRange="1"/>
    <ignoredError sqref="Q15 I15:P15" unlockedFormula="1"/>
    <ignoredError sqref="H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Гаврилова Анастасия</dc:creator>
  <cp:lastModifiedBy>Гаврилова Анастасия</cp:lastModifiedBy>
  <dcterms:created xsi:type="dcterms:W3CDTF">2018-08-09T06:18:53Z</dcterms:created>
  <dcterms:modified xsi:type="dcterms:W3CDTF">2019-10-17T05:34:19Z</dcterms:modified>
</cp:coreProperties>
</file>