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780" tabRatio="796"/>
  </bookViews>
  <sheets>
    <sheet name="13кв принятие ОС" sheetId="13" r:id="rId1"/>
  </sheets>
  <definedNames>
    <definedName name="Z_500C2F4F_1743_499A_A051_20565DBF52B2_.wvu.PrintArea" localSheetId="0" hidden="1">'13кв принятие ОС'!$A$1:$CA$83</definedName>
    <definedName name="_xlnm.Print_Area" localSheetId="0">'13кв принятие ОС'!$A$1:$CA$83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48" i="13" l="1"/>
  <c r="BY47" i="13"/>
  <c r="BY46" i="13"/>
  <c r="BY45" i="13"/>
  <c r="BY44" i="13"/>
  <c r="BY43" i="13"/>
  <c r="BY42" i="13"/>
  <c r="BY41" i="13"/>
  <c r="BY40" i="13"/>
  <c r="BY54" i="13"/>
  <c r="BY57" i="13"/>
  <c r="BY63" i="13"/>
  <c r="BY62" i="13"/>
  <c r="BY81" i="13"/>
  <c r="BY80" i="13"/>
  <c r="BY79" i="13"/>
  <c r="BY82" i="13"/>
  <c r="BW48" i="13"/>
  <c r="BW47" i="13"/>
  <c r="BW46" i="13"/>
  <c r="BW45" i="13"/>
  <c r="BW44" i="13"/>
  <c r="BW43" i="13"/>
  <c r="BW42" i="13"/>
  <c r="BW41" i="13"/>
  <c r="BW40" i="13"/>
  <c r="BW54" i="13"/>
  <c r="BW57" i="13"/>
  <c r="BW63" i="13"/>
  <c r="BW62" i="13"/>
  <c r="BW80" i="13"/>
  <c r="BW79" i="13"/>
  <c r="BW82" i="13"/>
  <c r="BW81" i="13"/>
  <c r="G81" i="13"/>
  <c r="AO82" i="13" l="1"/>
  <c r="BC81" i="13" l="1"/>
  <c r="D43" i="13" l="1"/>
  <c r="AV81" i="13" l="1"/>
  <c r="AV43" i="13"/>
  <c r="AT43" i="13"/>
  <c r="AS43" i="13"/>
  <c r="AR43" i="13"/>
  <c r="AQ43" i="13"/>
  <c r="AP43" i="13"/>
  <c r="AN43" i="13"/>
  <c r="K43" i="13"/>
  <c r="J43" i="13"/>
  <c r="I43" i="13"/>
  <c r="H43" i="13"/>
  <c r="G43" i="13"/>
  <c r="F43" i="13"/>
  <c r="E43" i="13"/>
  <c r="AO43" i="13" l="1"/>
  <c r="D57" i="13"/>
  <c r="AH63" i="13" l="1"/>
  <c r="AH62" i="13"/>
  <c r="BZ56" i="13"/>
  <c r="BX56" i="13"/>
  <c r="BW56" i="13"/>
  <c r="BV56" i="13"/>
  <c r="BU56" i="13"/>
  <c r="BT56" i="13"/>
  <c r="BS56" i="13"/>
  <c r="BR56" i="13"/>
  <c r="BQ56" i="13"/>
  <c r="BP56" i="13"/>
  <c r="BO56" i="13"/>
  <c r="BN56" i="13"/>
  <c r="BM56" i="13"/>
  <c r="BL56" i="13"/>
  <c r="BK56" i="13"/>
  <c r="BJ56" i="13"/>
  <c r="BI56" i="13"/>
  <c r="BH56" i="13"/>
  <c r="BG56" i="13"/>
  <c r="BF56" i="13"/>
  <c r="BE56" i="13"/>
  <c r="BD56" i="13"/>
  <c r="BC56" i="13"/>
  <c r="BB56" i="13"/>
  <c r="BA56" i="13"/>
  <c r="AZ56" i="13"/>
  <c r="AY56" i="13"/>
  <c r="AX56" i="13"/>
  <c r="AW56" i="13"/>
  <c r="AV56" i="13"/>
  <c r="AU56" i="13"/>
  <c r="AM56" i="13"/>
  <c r="AL56" i="13"/>
  <c r="AK56" i="13"/>
  <c r="AJ56" i="13"/>
  <c r="AI56" i="13"/>
  <c r="AH56" i="13"/>
  <c r="AG56" i="13"/>
  <c r="AF56" i="13"/>
  <c r="AE56" i="13"/>
  <c r="AD56" i="13"/>
  <c r="AC56" i="13"/>
  <c r="AB56" i="13"/>
  <c r="AA56" i="13"/>
  <c r="Z56" i="13"/>
  <c r="Y56" i="13"/>
  <c r="X56" i="13"/>
  <c r="W56" i="13"/>
  <c r="V56" i="13"/>
  <c r="U56" i="13"/>
  <c r="S56" i="13"/>
  <c r="R56" i="13"/>
  <c r="Q56" i="13"/>
  <c r="P56" i="13"/>
  <c r="O56" i="13"/>
  <c r="N56" i="13"/>
  <c r="M56" i="13"/>
  <c r="L56" i="13"/>
  <c r="AT57" i="13"/>
  <c r="AT56" i="13" s="1"/>
  <c r="AS57" i="13"/>
  <c r="AS56" i="13" s="1"/>
  <c r="AR57" i="13"/>
  <c r="AR56" i="13" s="1"/>
  <c r="AQ57" i="13"/>
  <c r="AQ56" i="13" s="1"/>
  <c r="AP57" i="13"/>
  <c r="AP56" i="13" s="1"/>
  <c r="AO57" i="13"/>
  <c r="AO56" i="13" s="1"/>
  <c r="AN57" i="13"/>
  <c r="AN56" i="13" s="1"/>
  <c r="T57" i="13"/>
  <c r="K57" i="13"/>
  <c r="K56" i="13" s="1"/>
  <c r="J57" i="13"/>
  <c r="J56" i="13" s="1"/>
  <c r="I56" i="13"/>
  <c r="H57" i="13"/>
  <c r="H56" i="13" s="1"/>
  <c r="G57" i="13"/>
  <c r="G56" i="13" s="1"/>
  <c r="F57" i="13"/>
  <c r="F56" i="13" s="1"/>
  <c r="E57" i="13"/>
  <c r="E56" i="13" s="1"/>
  <c r="D56" i="13"/>
  <c r="T56" i="13" l="1"/>
  <c r="BY56" i="13"/>
  <c r="BV78" i="13"/>
  <c r="BU78" i="13"/>
  <c r="BT78" i="13"/>
  <c r="BS78" i="13"/>
  <c r="BR78" i="13"/>
  <c r="BQ78" i="13"/>
  <c r="BP78" i="13"/>
  <c r="BO78" i="13"/>
  <c r="BN78" i="13"/>
  <c r="BM78" i="13"/>
  <c r="BL78" i="13"/>
  <c r="BK78" i="13"/>
  <c r="BJ78" i="13"/>
  <c r="BI78" i="13"/>
  <c r="BH78" i="13"/>
  <c r="BG78" i="13"/>
  <c r="BF78" i="13"/>
  <c r="BE78" i="13"/>
  <c r="BD78" i="13"/>
  <c r="BB78" i="13"/>
  <c r="BA78" i="13"/>
  <c r="AZ78" i="13"/>
  <c r="AY78" i="13"/>
  <c r="AX78" i="13"/>
  <c r="AW78" i="13"/>
  <c r="AV78" i="13"/>
  <c r="AU78" i="13"/>
  <c r="AM78" i="13"/>
  <c r="AL78" i="13"/>
  <c r="AK78" i="13"/>
  <c r="AJ78" i="13"/>
  <c r="AI78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AN82" i="13"/>
  <c r="K82" i="13"/>
  <c r="J82" i="13"/>
  <c r="I82" i="13"/>
  <c r="H82" i="13"/>
  <c r="G82" i="13"/>
  <c r="F82" i="13"/>
  <c r="E82" i="13"/>
  <c r="BW78" i="13" l="1"/>
  <c r="BY78" i="13"/>
  <c r="BY39" i="13"/>
  <c r="BW39" i="13"/>
  <c r="AT48" i="13"/>
  <c r="AT47" i="13"/>
  <c r="AT46" i="13"/>
  <c r="AT45" i="13"/>
  <c r="AS48" i="13"/>
  <c r="AS47" i="13"/>
  <c r="AS46" i="13"/>
  <c r="AS45" i="13"/>
  <c r="AR48" i="13"/>
  <c r="AR47" i="13"/>
  <c r="AR46" i="13"/>
  <c r="AR45" i="13"/>
  <c r="AQ48" i="13"/>
  <c r="AQ47" i="13"/>
  <c r="AQ46" i="13"/>
  <c r="AQ45" i="13"/>
  <c r="AP48" i="13"/>
  <c r="AP47" i="13"/>
  <c r="AP46" i="13"/>
  <c r="AP45" i="13"/>
  <c r="AO48" i="13"/>
  <c r="AO47" i="13"/>
  <c r="AO46" i="13"/>
  <c r="AO45" i="13"/>
  <c r="AN48" i="13"/>
  <c r="AN47" i="13"/>
  <c r="AN46" i="13"/>
  <c r="AN45" i="13"/>
  <c r="K48" i="13"/>
  <c r="K47" i="13"/>
  <c r="K46" i="13"/>
  <c r="K45" i="13"/>
  <c r="J48" i="13"/>
  <c r="J47" i="13"/>
  <c r="J46" i="13"/>
  <c r="J45" i="13"/>
  <c r="I48" i="13"/>
  <c r="I47" i="13"/>
  <c r="I46" i="13"/>
  <c r="I45" i="13"/>
  <c r="H48" i="13"/>
  <c r="H47" i="13"/>
  <c r="H46" i="13"/>
  <c r="H45" i="13"/>
  <c r="G48" i="13"/>
  <c r="G47" i="13"/>
  <c r="G46" i="13"/>
  <c r="G45" i="13"/>
  <c r="F48" i="13"/>
  <c r="F47" i="13"/>
  <c r="F46" i="13"/>
  <c r="F45" i="13"/>
  <c r="E48" i="13"/>
  <c r="E47" i="13"/>
  <c r="E46" i="13"/>
  <c r="E45" i="13"/>
  <c r="BV39" i="13"/>
  <c r="BU39" i="13"/>
  <c r="BT39" i="13"/>
  <c r="BS39" i="13"/>
  <c r="BR39" i="13"/>
  <c r="BQ39" i="13"/>
  <c r="BP39" i="13"/>
  <c r="BO39" i="13"/>
  <c r="BN39" i="13"/>
  <c r="BM39" i="13"/>
  <c r="BL39" i="13"/>
  <c r="BK39" i="13"/>
  <c r="BJ39" i="13"/>
  <c r="BI39" i="13"/>
  <c r="BH39" i="13"/>
  <c r="BG39" i="13"/>
  <c r="BF39" i="13"/>
  <c r="BE39" i="13"/>
  <c r="BD39" i="13"/>
  <c r="BC39" i="13"/>
  <c r="BB39" i="13"/>
  <c r="BA39" i="13"/>
  <c r="AZ39" i="13"/>
  <c r="AY39" i="13"/>
  <c r="AX39" i="13"/>
  <c r="AW39" i="13"/>
  <c r="AV39" i="13"/>
  <c r="AU39" i="13"/>
  <c r="AM39" i="13"/>
  <c r="AL39" i="13"/>
  <c r="AK39" i="13"/>
  <c r="AJ39" i="13"/>
  <c r="AI39" i="13"/>
  <c r="AH39" i="13"/>
  <c r="AG39" i="13"/>
  <c r="AF39" i="13"/>
  <c r="AE39" i="13"/>
  <c r="AD39" i="13"/>
  <c r="AC39" i="13"/>
  <c r="AB39" i="13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AT80" i="13" l="1"/>
  <c r="AS80" i="13"/>
  <c r="AR80" i="13"/>
  <c r="AQ80" i="13"/>
  <c r="AP80" i="13"/>
  <c r="AO80" i="13"/>
  <c r="AN80" i="13"/>
  <c r="K80" i="13"/>
  <c r="J80" i="13"/>
  <c r="I80" i="13"/>
  <c r="H80" i="13"/>
  <c r="G80" i="13"/>
  <c r="F80" i="13"/>
  <c r="E80" i="13"/>
  <c r="D80" i="13"/>
  <c r="BY53" i="13"/>
  <c r="BW53" i="13"/>
  <c r="BV53" i="13"/>
  <c r="BU53" i="13"/>
  <c r="BT53" i="13"/>
  <c r="BS53" i="13"/>
  <c r="BR53" i="13"/>
  <c r="BQ53" i="13"/>
  <c r="BP53" i="13"/>
  <c r="BO53" i="13"/>
  <c r="BN53" i="13"/>
  <c r="BM53" i="13"/>
  <c r="BL53" i="13"/>
  <c r="BK53" i="13"/>
  <c r="BJ53" i="13"/>
  <c r="BI53" i="13"/>
  <c r="BH53" i="13"/>
  <c r="BG53" i="13"/>
  <c r="BF53" i="13"/>
  <c r="BE53" i="13"/>
  <c r="BD53" i="13"/>
  <c r="BC53" i="13"/>
  <c r="BB53" i="13"/>
  <c r="BA53" i="13"/>
  <c r="AZ53" i="13"/>
  <c r="AY53" i="13"/>
  <c r="AX53" i="13"/>
  <c r="AW53" i="13"/>
  <c r="AV53" i="13"/>
  <c r="AU53" i="13"/>
  <c r="AM53" i="13"/>
  <c r="AL53" i="13"/>
  <c r="AK53" i="13"/>
  <c r="AJ53" i="13"/>
  <c r="AI53" i="13"/>
  <c r="AH53" i="13"/>
  <c r="AG53" i="13"/>
  <c r="AF53" i="13"/>
  <c r="AE53" i="13"/>
  <c r="AD53" i="13"/>
  <c r="AC53" i="13"/>
  <c r="AB53" i="13"/>
  <c r="AA53" i="13"/>
  <c r="Z53" i="13"/>
  <c r="Y53" i="13"/>
  <c r="X53" i="13"/>
  <c r="W53" i="13"/>
  <c r="V53" i="13"/>
  <c r="U53" i="13"/>
  <c r="T53" i="13"/>
  <c r="S53" i="13"/>
  <c r="R53" i="13"/>
  <c r="Q53" i="13"/>
  <c r="P53" i="13"/>
  <c r="O53" i="13"/>
  <c r="N53" i="13"/>
  <c r="M53" i="13"/>
  <c r="L53" i="13"/>
  <c r="AT54" i="13"/>
  <c r="AT53" i="13" s="1"/>
  <c r="AS54" i="13"/>
  <c r="AS53" i="13" s="1"/>
  <c r="AR54" i="13"/>
  <c r="AR53" i="13" s="1"/>
  <c r="AQ54" i="13"/>
  <c r="AQ53" i="13" s="1"/>
  <c r="AP54" i="13"/>
  <c r="AP53" i="13" s="1"/>
  <c r="AO54" i="13"/>
  <c r="AO53" i="13" s="1"/>
  <c r="AN54" i="13"/>
  <c r="AN53" i="13" s="1"/>
  <c r="K54" i="13"/>
  <c r="K53" i="13" s="1"/>
  <c r="J54" i="13"/>
  <c r="J53" i="13" s="1"/>
  <c r="I54" i="13"/>
  <c r="I53" i="13" s="1"/>
  <c r="H54" i="13"/>
  <c r="H53" i="13" s="1"/>
  <c r="G54" i="13"/>
  <c r="G53" i="13" s="1"/>
  <c r="F54" i="13"/>
  <c r="F53" i="13" s="1"/>
  <c r="E54" i="13"/>
  <c r="E53" i="13" s="1"/>
  <c r="D54" i="13"/>
  <c r="D53" i="13" s="1"/>
  <c r="AT44" i="13"/>
  <c r="AT42" i="13"/>
  <c r="AS44" i="13"/>
  <c r="AS42" i="13"/>
  <c r="AR44" i="13"/>
  <c r="AR42" i="13"/>
  <c r="AQ44" i="13"/>
  <c r="AQ42" i="13"/>
  <c r="AP44" i="13"/>
  <c r="AP42" i="13"/>
  <c r="AO44" i="13"/>
  <c r="AO42" i="13"/>
  <c r="AN44" i="13"/>
  <c r="AN42" i="13"/>
  <c r="K44" i="13"/>
  <c r="K42" i="13"/>
  <c r="J44" i="13"/>
  <c r="J42" i="13"/>
  <c r="I44" i="13"/>
  <c r="I42" i="13"/>
  <c r="H44" i="13"/>
  <c r="H42" i="13"/>
  <c r="G44" i="13"/>
  <c r="G42" i="13"/>
  <c r="F44" i="13"/>
  <c r="F42" i="13"/>
  <c r="E44" i="13"/>
  <c r="E42" i="13"/>
  <c r="D44" i="13"/>
  <c r="D42" i="13"/>
  <c r="CA83" i="13" l="1"/>
  <c r="D79" i="13" l="1"/>
  <c r="D78" i="13" s="1"/>
  <c r="D63" i="13"/>
  <c r="D62" i="13"/>
  <c r="D41" i="13"/>
  <c r="D25" i="13"/>
  <c r="D26" i="13"/>
  <c r="D39" i="13" l="1"/>
  <c r="CA22" i="13"/>
  <c r="BZ22" i="13"/>
  <c r="BX22" i="13"/>
  <c r="CA23" i="13"/>
  <c r="BZ23" i="13"/>
  <c r="BX23" i="13"/>
  <c r="CA24" i="13"/>
  <c r="BZ24" i="13"/>
  <c r="BX24" i="13"/>
  <c r="CA25" i="13"/>
  <c r="BZ25" i="13"/>
  <c r="BY25" i="13"/>
  <c r="BX25" i="13"/>
  <c r="BW25" i="13"/>
  <c r="CA26" i="13"/>
  <c r="BZ26" i="13"/>
  <c r="BY26" i="13"/>
  <c r="BX26" i="13"/>
  <c r="BW26" i="13"/>
  <c r="CA27" i="13"/>
  <c r="BZ27" i="13"/>
  <c r="BX27" i="13"/>
  <c r="BX21" i="13" l="1"/>
  <c r="BX83" i="13" s="1"/>
  <c r="BZ21" i="13"/>
  <c r="BZ83" i="13" s="1"/>
  <c r="BY27" i="13"/>
  <c r="BW27" i="13"/>
  <c r="BV27" i="13"/>
  <c r="BS27" i="13"/>
  <c r="BR27" i="13"/>
  <c r="BO27" i="13"/>
  <c r="BN27" i="13"/>
  <c r="BK27" i="13"/>
  <c r="BJ27" i="13"/>
  <c r="BG27" i="13"/>
  <c r="BF27" i="13"/>
  <c r="BB27" i="13"/>
  <c r="AY27" i="13"/>
  <c r="AX27" i="13"/>
  <c r="AU27" i="13"/>
  <c r="AM27" i="13"/>
  <c r="AL27" i="13"/>
  <c r="AJ27" i="13"/>
  <c r="AI27" i="13"/>
  <c r="AH27" i="13"/>
  <c r="AE27" i="13"/>
  <c r="AD27" i="13"/>
  <c r="AB27" i="13"/>
  <c r="AA27" i="13"/>
  <c r="Z27" i="13"/>
  <c r="W27" i="13"/>
  <c r="V27" i="13"/>
  <c r="T27" i="13"/>
  <c r="S27" i="13"/>
  <c r="R27" i="13"/>
  <c r="N27" i="13"/>
  <c r="L27" i="13"/>
  <c r="D27" i="13"/>
  <c r="BY73" i="13"/>
  <c r="BY24" i="13" s="1"/>
  <c r="BW73" i="13"/>
  <c r="BW24" i="13" s="1"/>
  <c r="BV73" i="13"/>
  <c r="BV24" i="13" s="1"/>
  <c r="BU73" i="13"/>
  <c r="BT73" i="13"/>
  <c r="BT24" i="13" s="1"/>
  <c r="BS73" i="13"/>
  <c r="BS24" i="13" s="1"/>
  <c r="BR73" i="13"/>
  <c r="BQ73" i="13"/>
  <c r="BP73" i="13"/>
  <c r="BP24" i="13" s="1"/>
  <c r="BO73" i="13"/>
  <c r="BO24" i="13" s="1"/>
  <c r="BN73" i="13"/>
  <c r="BN24" i="13" s="1"/>
  <c r="BM73" i="13"/>
  <c r="BL73" i="13"/>
  <c r="BL24" i="13" s="1"/>
  <c r="BK73" i="13"/>
  <c r="BK24" i="13" s="1"/>
  <c r="BJ73" i="13"/>
  <c r="BI73" i="13"/>
  <c r="BH73" i="13"/>
  <c r="BH24" i="13" s="1"/>
  <c r="BG73" i="13"/>
  <c r="BG24" i="13" s="1"/>
  <c r="BF73" i="13"/>
  <c r="BF24" i="13" s="1"/>
  <c r="BE73" i="13"/>
  <c r="BD73" i="13"/>
  <c r="BD24" i="13" s="1"/>
  <c r="BC73" i="13"/>
  <c r="BC24" i="13" s="1"/>
  <c r="BB73" i="13"/>
  <c r="BA73" i="13"/>
  <c r="AZ73" i="13"/>
  <c r="AZ24" i="13" s="1"/>
  <c r="AY73" i="13"/>
  <c r="AY24" i="13" s="1"/>
  <c r="AX73" i="13"/>
  <c r="AX24" i="13" s="1"/>
  <c r="AW73" i="13"/>
  <c r="AV73" i="13"/>
  <c r="AV24" i="13" s="1"/>
  <c r="AU73" i="13"/>
  <c r="AU24" i="13" s="1"/>
  <c r="AT73" i="13"/>
  <c r="AS73" i="13"/>
  <c r="AR73" i="13"/>
  <c r="AR24" i="13" s="1"/>
  <c r="AQ73" i="13"/>
  <c r="AQ24" i="13" s="1"/>
  <c r="AP73" i="13"/>
  <c r="AP24" i="13" s="1"/>
  <c r="AO73" i="13"/>
  <c r="AN73" i="13"/>
  <c r="AN24" i="13" s="1"/>
  <c r="AM73" i="13"/>
  <c r="AM24" i="13" s="1"/>
  <c r="AL73" i="13"/>
  <c r="AK73" i="13"/>
  <c r="AK24" i="13" s="1"/>
  <c r="AJ73" i="13"/>
  <c r="AJ24" i="13" s="1"/>
  <c r="AI73" i="13"/>
  <c r="AI24" i="13" s="1"/>
  <c r="AH73" i="13"/>
  <c r="AH24" i="13" s="1"/>
  <c r="AG73" i="13"/>
  <c r="AG24" i="13" s="1"/>
  <c r="AF73" i="13"/>
  <c r="AF24" i="13" s="1"/>
  <c r="AE73" i="13"/>
  <c r="AE24" i="13" s="1"/>
  <c r="AD73" i="13"/>
  <c r="AD24" i="13" s="1"/>
  <c r="AC73" i="13"/>
  <c r="AC24" i="13" s="1"/>
  <c r="AB73" i="13"/>
  <c r="AA73" i="13"/>
  <c r="AA24" i="13" s="1"/>
  <c r="Z73" i="13"/>
  <c r="Y73" i="13"/>
  <c r="Y24" i="13" s="1"/>
  <c r="X73" i="13"/>
  <c r="X24" i="13" s="1"/>
  <c r="W73" i="13"/>
  <c r="W24" i="13" s="1"/>
  <c r="V73" i="13"/>
  <c r="V24" i="13" s="1"/>
  <c r="U73" i="13"/>
  <c r="U24" i="13" s="1"/>
  <c r="T73" i="13"/>
  <c r="T24" i="13" s="1"/>
  <c r="S73" i="13"/>
  <c r="S24" i="13" s="1"/>
  <c r="R73" i="13"/>
  <c r="R24" i="13" s="1"/>
  <c r="Q73" i="13"/>
  <c r="Q24" i="13" s="1"/>
  <c r="P73" i="13"/>
  <c r="P24" i="13" s="1"/>
  <c r="O73" i="13"/>
  <c r="O24" i="13" s="1"/>
  <c r="N73" i="13"/>
  <c r="N24" i="13" s="1"/>
  <c r="M73" i="13"/>
  <c r="M24" i="13" s="1"/>
  <c r="L73" i="13"/>
  <c r="L24" i="13" s="1"/>
  <c r="K73" i="13"/>
  <c r="K24" i="13" s="1"/>
  <c r="J73" i="13"/>
  <c r="I73" i="13"/>
  <c r="I24" i="13" s="1"/>
  <c r="H73" i="13"/>
  <c r="H24" i="13" s="1"/>
  <c r="G73" i="13"/>
  <c r="G24" i="13" s="1"/>
  <c r="F73" i="13"/>
  <c r="F24" i="13" s="1"/>
  <c r="E73" i="13"/>
  <c r="E24" i="13" s="1"/>
  <c r="D73" i="13"/>
  <c r="D24" i="13" s="1"/>
  <c r="BY70" i="13"/>
  <c r="BW70" i="13"/>
  <c r="BV70" i="13"/>
  <c r="BU70" i="13"/>
  <c r="BT70" i="13"/>
  <c r="BS70" i="13"/>
  <c r="BR70" i="13"/>
  <c r="BQ70" i="13"/>
  <c r="BP70" i="13"/>
  <c r="BO70" i="13"/>
  <c r="BN70" i="13"/>
  <c r="BM70" i="13"/>
  <c r="BL70" i="13"/>
  <c r="BK70" i="13"/>
  <c r="BJ70" i="13"/>
  <c r="BI70" i="13"/>
  <c r="BH70" i="13"/>
  <c r="BG70" i="13"/>
  <c r="BF70" i="13"/>
  <c r="BE70" i="13"/>
  <c r="BD70" i="13"/>
  <c r="BC70" i="13"/>
  <c r="BB70" i="13"/>
  <c r="BA70" i="13"/>
  <c r="AZ70" i="13"/>
  <c r="AY70" i="13"/>
  <c r="AX70" i="13"/>
  <c r="AW70" i="13"/>
  <c r="AV70" i="13"/>
  <c r="AU70" i="13"/>
  <c r="AT70" i="13"/>
  <c r="AS70" i="13"/>
  <c r="AR70" i="13"/>
  <c r="AQ70" i="13"/>
  <c r="AP70" i="13"/>
  <c r="AO70" i="13"/>
  <c r="AN70" i="13"/>
  <c r="AM70" i="13"/>
  <c r="AL70" i="13"/>
  <c r="AK70" i="13"/>
  <c r="AJ70" i="13"/>
  <c r="AI70" i="13"/>
  <c r="AH70" i="13"/>
  <c r="AG70" i="13"/>
  <c r="AF70" i="13"/>
  <c r="AE70" i="13"/>
  <c r="AD70" i="13"/>
  <c r="AC70" i="13"/>
  <c r="AB70" i="13"/>
  <c r="AA70" i="13"/>
  <c r="Z70" i="13"/>
  <c r="Y70" i="13"/>
  <c r="X70" i="13"/>
  <c r="W70" i="13"/>
  <c r="V70" i="13"/>
  <c r="U70" i="13"/>
  <c r="T70" i="13"/>
  <c r="S70" i="13"/>
  <c r="R70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E70" i="13"/>
  <c r="D70" i="13"/>
  <c r="BW61" i="13"/>
  <c r="BW59" i="13" s="1"/>
  <c r="BV61" i="13"/>
  <c r="BU61" i="13"/>
  <c r="BT61" i="13"/>
  <c r="BT59" i="13" s="1"/>
  <c r="BS61" i="13"/>
  <c r="BS59" i="13" s="1"/>
  <c r="BR61" i="13"/>
  <c r="BR59" i="13" s="1"/>
  <c r="BQ61" i="13"/>
  <c r="BQ59" i="13" s="1"/>
  <c r="BP61" i="13"/>
  <c r="BP59" i="13" s="1"/>
  <c r="BO61" i="13"/>
  <c r="BO59" i="13" s="1"/>
  <c r="BN61" i="13"/>
  <c r="BN59" i="13" s="1"/>
  <c r="BM61" i="13"/>
  <c r="BM59" i="13" s="1"/>
  <c r="BL61" i="13"/>
  <c r="BL59" i="13" s="1"/>
  <c r="BK61" i="13"/>
  <c r="BK59" i="13" s="1"/>
  <c r="BJ61" i="13"/>
  <c r="BJ59" i="13" s="1"/>
  <c r="BI61" i="13"/>
  <c r="BI59" i="13" s="1"/>
  <c r="BH61" i="13"/>
  <c r="BH59" i="13" s="1"/>
  <c r="BG61" i="13"/>
  <c r="BG59" i="13" s="1"/>
  <c r="BF61" i="13"/>
  <c r="BF59" i="13" s="1"/>
  <c r="BE61" i="13"/>
  <c r="BE59" i="13" s="1"/>
  <c r="BD61" i="13"/>
  <c r="BD59" i="13" s="1"/>
  <c r="BC61" i="13"/>
  <c r="BC59" i="13" s="1"/>
  <c r="BB61" i="13"/>
  <c r="BB59" i="13" s="1"/>
  <c r="BA61" i="13"/>
  <c r="BA59" i="13" s="1"/>
  <c r="AZ61" i="13"/>
  <c r="AZ59" i="13" s="1"/>
  <c r="AY61" i="13"/>
  <c r="AY59" i="13" s="1"/>
  <c r="AX61" i="13"/>
  <c r="AW61" i="13"/>
  <c r="AW59" i="13" s="1"/>
  <c r="AV61" i="13"/>
  <c r="AV59" i="13" s="1"/>
  <c r="AU61" i="13"/>
  <c r="AU59" i="13" s="1"/>
  <c r="AM61" i="13"/>
  <c r="AM59" i="13" s="1"/>
  <c r="AL61" i="13"/>
  <c r="AL59" i="13" s="1"/>
  <c r="AK61" i="13"/>
  <c r="AJ61" i="13"/>
  <c r="AJ59" i="13" s="1"/>
  <c r="AI61" i="13"/>
  <c r="AI59" i="13" s="1"/>
  <c r="AG61" i="13"/>
  <c r="AG59" i="13" s="1"/>
  <c r="AF61" i="13"/>
  <c r="AE61" i="13"/>
  <c r="AE59" i="13" s="1"/>
  <c r="AD61" i="13"/>
  <c r="AD59" i="13" s="1"/>
  <c r="AC61" i="13"/>
  <c r="AC59" i="13" s="1"/>
  <c r="AB61" i="13"/>
  <c r="AB59" i="13" s="1"/>
  <c r="AA61" i="13"/>
  <c r="Z61" i="13"/>
  <c r="Z59" i="13" s="1"/>
  <c r="Y61" i="13"/>
  <c r="X61" i="13"/>
  <c r="X59" i="13" s="1"/>
  <c r="W61" i="13"/>
  <c r="W59" i="13" s="1"/>
  <c r="V61" i="13"/>
  <c r="V59" i="13" s="1"/>
  <c r="U61" i="13"/>
  <c r="T61" i="13"/>
  <c r="T59" i="13" s="1"/>
  <c r="S61" i="13"/>
  <c r="S59" i="13" s="1"/>
  <c r="R61" i="13"/>
  <c r="R59" i="13" s="1"/>
  <c r="Q61" i="13"/>
  <c r="Q59" i="13" s="1"/>
  <c r="P61" i="13"/>
  <c r="P59" i="13" s="1"/>
  <c r="O61" i="13"/>
  <c r="O59" i="13" s="1"/>
  <c r="N61" i="13"/>
  <c r="N59" i="13" s="1"/>
  <c r="M61" i="13"/>
  <c r="M59" i="13" s="1"/>
  <c r="L61" i="13"/>
  <c r="L59" i="13" s="1"/>
  <c r="D61" i="13"/>
  <c r="D59" i="13" s="1"/>
  <c r="BY55" i="13"/>
  <c r="BW55" i="13"/>
  <c r="BV55" i="13"/>
  <c r="BU55" i="13"/>
  <c r="BT55" i="13"/>
  <c r="BS55" i="13"/>
  <c r="BR55" i="13"/>
  <c r="BQ55" i="13"/>
  <c r="BP55" i="13"/>
  <c r="BO55" i="13"/>
  <c r="BN55" i="13"/>
  <c r="BM55" i="13"/>
  <c r="BL55" i="13"/>
  <c r="BK55" i="13"/>
  <c r="BJ55" i="13"/>
  <c r="BI55" i="13"/>
  <c r="BH55" i="13"/>
  <c r="BG55" i="13"/>
  <c r="BF55" i="13"/>
  <c r="BE55" i="13"/>
  <c r="BD55" i="13"/>
  <c r="BC55" i="13"/>
  <c r="BB55" i="13"/>
  <c r="BA55" i="13"/>
  <c r="AZ55" i="13"/>
  <c r="AY55" i="13"/>
  <c r="AX55" i="13"/>
  <c r="AW55" i="13"/>
  <c r="AV55" i="13"/>
  <c r="AU55" i="13"/>
  <c r="AT55" i="13"/>
  <c r="AS55" i="13"/>
  <c r="AR55" i="13"/>
  <c r="AQ55" i="13"/>
  <c r="AP55" i="13"/>
  <c r="AO55" i="13"/>
  <c r="AN55" i="13"/>
  <c r="AM55" i="13"/>
  <c r="AL55" i="13"/>
  <c r="AK55" i="13"/>
  <c r="AJ55" i="13"/>
  <c r="AI55" i="13"/>
  <c r="AH55" i="13"/>
  <c r="AG55" i="13"/>
  <c r="AF55" i="13"/>
  <c r="AE55" i="13"/>
  <c r="AD55" i="13"/>
  <c r="AC55" i="13"/>
  <c r="AB55" i="13"/>
  <c r="AA55" i="13"/>
  <c r="Z55" i="13"/>
  <c r="Y55" i="13"/>
  <c r="X55" i="13"/>
  <c r="W55" i="13"/>
  <c r="V55" i="13"/>
  <c r="U55" i="13"/>
  <c r="T55" i="13"/>
  <c r="S55" i="13"/>
  <c r="R55" i="13"/>
  <c r="Q55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BY51" i="13"/>
  <c r="BW51" i="13"/>
  <c r="BV51" i="13"/>
  <c r="BR51" i="13"/>
  <c r="BQ51" i="13"/>
  <c r="BP51" i="13"/>
  <c r="BO51" i="13"/>
  <c r="BN51" i="13"/>
  <c r="BL51" i="13"/>
  <c r="BK51" i="13"/>
  <c r="BJ51" i="13"/>
  <c r="BI51" i="13"/>
  <c r="BH51" i="13"/>
  <c r="BF51" i="13"/>
  <c r="BE51" i="13"/>
  <c r="BD51" i="13"/>
  <c r="BC51" i="13"/>
  <c r="BB51" i="13"/>
  <c r="AZ51" i="13"/>
  <c r="AY51" i="13"/>
  <c r="AX51" i="13"/>
  <c r="AW51" i="13"/>
  <c r="AU51" i="13"/>
  <c r="AL51" i="13"/>
  <c r="AI51" i="13"/>
  <c r="AH51" i="13"/>
  <c r="AG51" i="13"/>
  <c r="AF51" i="13"/>
  <c r="AD51" i="13"/>
  <c r="AC51" i="13"/>
  <c r="AB51" i="13"/>
  <c r="Z51" i="13"/>
  <c r="X51" i="13"/>
  <c r="W51" i="13"/>
  <c r="V51" i="13"/>
  <c r="S51" i="13"/>
  <c r="R51" i="13"/>
  <c r="Q51" i="13"/>
  <c r="P51" i="13"/>
  <c r="O51" i="13"/>
  <c r="N51" i="13"/>
  <c r="M51" i="13"/>
  <c r="L51" i="13"/>
  <c r="D51" i="13"/>
  <c r="BU51" i="13"/>
  <c r="BT51" i="13"/>
  <c r="BS51" i="13"/>
  <c r="BM51" i="13"/>
  <c r="BG51" i="13"/>
  <c r="BA51" i="13"/>
  <c r="AV51" i="13"/>
  <c r="AM51" i="13"/>
  <c r="AK51" i="13"/>
  <c r="AJ51" i="13"/>
  <c r="AE51" i="13"/>
  <c r="AA51" i="13"/>
  <c r="Y51" i="13"/>
  <c r="U51" i="13"/>
  <c r="T51" i="13"/>
  <c r="BW38" i="13"/>
  <c r="BV38" i="13"/>
  <c r="BR38" i="13"/>
  <c r="BN38" i="13"/>
  <c r="BJ38" i="13"/>
  <c r="BF38" i="13"/>
  <c r="BB38" i="13"/>
  <c r="AX38" i="13"/>
  <c r="AL38" i="13"/>
  <c r="AH38" i="13"/>
  <c r="AD38" i="13"/>
  <c r="Z38" i="13"/>
  <c r="V38" i="13"/>
  <c r="R38" i="13"/>
  <c r="N38" i="13"/>
  <c r="D38" i="13"/>
  <c r="BY38" i="13"/>
  <c r="BU38" i="13"/>
  <c r="BT38" i="13"/>
  <c r="BS38" i="13"/>
  <c r="BQ38" i="13"/>
  <c r="BP38" i="13"/>
  <c r="BO38" i="13"/>
  <c r="BM38" i="13"/>
  <c r="BL38" i="13"/>
  <c r="BK38" i="13"/>
  <c r="BI38" i="13"/>
  <c r="BH38" i="13"/>
  <c r="BG38" i="13"/>
  <c r="BE38" i="13"/>
  <c r="BD38" i="13"/>
  <c r="BC38" i="13"/>
  <c r="BA38" i="13"/>
  <c r="AZ38" i="13"/>
  <c r="AY38" i="13"/>
  <c r="AW38" i="13"/>
  <c r="AV38" i="13"/>
  <c r="AU38" i="13"/>
  <c r="AM38" i="13"/>
  <c r="AK38" i="13"/>
  <c r="AJ38" i="13"/>
  <c r="AI38" i="13"/>
  <c r="AG38" i="13"/>
  <c r="AF38" i="13"/>
  <c r="AE38" i="13"/>
  <c r="AC38" i="13"/>
  <c r="AB38" i="13"/>
  <c r="AA38" i="13"/>
  <c r="Y38" i="13"/>
  <c r="X38" i="13"/>
  <c r="W38" i="13"/>
  <c r="U38" i="13"/>
  <c r="T38" i="13"/>
  <c r="S38" i="13"/>
  <c r="Q38" i="13"/>
  <c r="P38" i="13"/>
  <c r="O38" i="13"/>
  <c r="M38" i="13"/>
  <c r="L38" i="13"/>
  <c r="BY34" i="13"/>
  <c r="BW34" i="13"/>
  <c r="BV34" i="13"/>
  <c r="BU34" i="13"/>
  <c r="BT34" i="13"/>
  <c r="BS34" i="13"/>
  <c r="BR34" i="13"/>
  <c r="BQ34" i="13"/>
  <c r="BP34" i="13"/>
  <c r="BO34" i="13"/>
  <c r="BN34" i="13"/>
  <c r="BM34" i="13"/>
  <c r="BL34" i="13"/>
  <c r="BK34" i="13"/>
  <c r="BJ34" i="13"/>
  <c r="BI34" i="13"/>
  <c r="BH34" i="13"/>
  <c r="BG34" i="13"/>
  <c r="BF34" i="13"/>
  <c r="BE34" i="13"/>
  <c r="BD34" i="13"/>
  <c r="BC34" i="13"/>
  <c r="BB34" i="13"/>
  <c r="BA34" i="13"/>
  <c r="AZ34" i="13"/>
  <c r="AY34" i="13"/>
  <c r="AX34" i="13"/>
  <c r="AW34" i="13"/>
  <c r="AV34" i="13"/>
  <c r="AU34" i="13"/>
  <c r="AT34" i="13"/>
  <c r="AS34" i="13"/>
  <c r="AR34" i="13"/>
  <c r="AQ34" i="13"/>
  <c r="AP34" i="13"/>
  <c r="AO34" i="13"/>
  <c r="AN34" i="13"/>
  <c r="AM34" i="13"/>
  <c r="AL34" i="13"/>
  <c r="AK34" i="13"/>
  <c r="AJ34" i="13"/>
  <c r="AI34" i="13"/>
  <c r="AH34" i="13"/>
  <c r="AG34" i="13"/>
  <c r="AF34" i="13"/>
  <c r="AE34" i="13"/>
  <c r="AD34" i="13"/>
  <c r="AC34" i="13"/>
  <c r="AB34" i="13"/>
  <c r="AA34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E34" i="13"/>
  <c r="D34" i="13"/>
  <c r="BY30" i="13"/>
  <c r="BW30" i="13"/>
  <c r="BV30" i="13"/>
  <c r="BU30" i="13"/>
  <c r="BT30" i="13"/>
  <c r="BS30" i="13"/>
  <c r="BR30" i="13"/>
  <c r="BQ30" i="13"/>
  <c r="BP30" i="13"/>
  <c r="BO30" i="13"/>
  <c r="BN30" i="13"/>
  <c r="BM30" i="13"/>
  <c r="BL30" i="13"/>
  <c r="BK30" i="13"/>
  <c r="BJ30" i="13"/>
  <c r="BI30" i="13"/>
  <c r="BH30" i="13"/>
  <c r="BG30" i="13"/>
  <c r="BF30" i="13"/>
  <c r="BE30" i="13"/>
  <c r="BD30" i="13"/>
  <c r="BC30" i="13"/>
  <c r="BB30" i="13"/>
  <c r="BA30" i="13"/>
  <c r="AZ30" i="13"/>
  <c r="AY30" i="13"/>
  <c r="AX30" i="13"/>
  <c r="AW30" i="13"/>
  <c r="AV30" i="13"/>
  <c r="AU30" i="13"/>
  <c r="AT30" i="13"/>
  <c r="AS30" i="13"/>
  <c r="AR30" i="13"/>
  <c r="AQ30" i="13"/>
  <c r="AP30" i="13"/>
  <c r="AO30" i="13"/>
  <c r="AN30" i="13"/>
  <c r="AM30" i="13"/>
  <c r="AL30" i="13"/>
  <c r="AK30" i="13"/>
  <c r="AJ30" i="13"/>
  <c r="AI30" i="13"/>
  <c r="AH30" i="13"/>
  <c r="AG30" i="13"/>
  <c r="AF30" i="13"/>
  <c r="AE30" i="13"/>
  <c r="AD30" i="13"/>
  <c r="AC30" i="13"/>
  <c r="AB30" i="13"/>
  <c r="AA30" i="13"/>
  <c r="Z30" i="13"/>
  <c r="Y30" i="13"/>
  <c r="X30" i="13"/>
  <c r="W30" i="13"/>
  <c r="V30" i="13"/>
  <c r="U30" i="13"/>
  <c r="T30" i="13"/>
  <c r="S30" i="13"/>
  <c r="R30" i="13"/>
  <c r="Q30" i="13"/>
  <c r="P30" i="13"/>
  <c r="O30" i="13"/>
  <c r="N30" i="13"/>
  <c r="M30" i="13"/>
  <c r="L30" i="13"/>
  <c r="K30" i="13"/>
  <c r="J30" i="13"/>
  <c r="I30" i="13"/>
  <c r="H30" i="13"/>
  <c r="G30" i="13"/>
  <c r="F30" i="13"/>
  <c r="E30" i="13"/>
  <c r="D30" i="13"/>
  <c r="BC78" i="13"/>
  <c r="BC27" i="13" s="1"/>
  <c r="AT81" i="13"/>
  <c r="AS81" i="13"/>
  <c r="AR81" i="13"/>
  <c r="AQ81" i="13"/>
  <c r="AP81" i="13"/>
  <c r="AN81" i="13"/>
  <c r="AT79" i="13"/>
  <c r="AS79" i="13"/>
  <c r="AR79" i="13"/>
  <c r="AQ79" i="13"/>
  <c r="AP79" i="13"/>
  <c r="AO79" i="13"/>
  <c r="AN79" i="13"/>
  <c r="AT63" i="13"/>
  <c r="AS63" i="13"/>
  <c r="AR63" i="13"/>
  <c r="AQ63" i="13"/>
  <c r="AP63" i="13"/>
  <c r="AO63" i="13"/>
  <c r="AN63" i="13"/>
  <c r="AT62" i="13"/>
  <c r="AS62" i="13"/>
  <c r="AS61" i="13" s="1"/>
  <c r="AS59" i="13" s="1"/>
  <c r="AR62" i="13"/>
  <c r="AQ62" i="13"/>
  <c r="AP62" i="13"/>
  <c r="AO62" i="13"/>
  <c r="AO61" i="13" s="1"/>
  <c r="AO59" i="13" s="1"/>
  <c r="AN62" i="13"/>
  <c r="BV59" i="13"/>
  <c r="BU59" i="13"/>
  <c r="AX59" i="13"/>
  <c r="AT41" i="13"/>
  <c r="AS41" i="13"/>
  <c r="AR41" i="13"/>
  <c r="AQ41" i="13"/>
  <c r="AP41" i="13"/>
  <c r="AO41" i="13"/>
  <c r="AN41" i="13"/>
  <c r="AT40" i="13"/>
  <c r="AS40" i="13"/>
  <c r="AR40" i="13"/>
  <c r="AQ40" i="13"/>
  <c r="AP40" i="13"/>
  <c r="AO40" i="13"/>
  <c r="AN40" i="13"/>
  <c r="BU27" i="13"/>
  <c r="BT27" i="13"/>
  <c r="BQ27" i="13"/>
  <c r="BP27" i="13"/>
  <c r="BM27" i="13"/>
  <c r="BL27" i="13"/>
  <c r="BI27" i="13"/>
  <c r="BH27" i="13"/>
  <c r="BE27" i="13"/>
  <c r="BD27" i="13"/>
  <c r="BA27" i="13"/>
  <c r="AZ27" i="13"/>
  <c r="AW27" i="13"/>
  <c r="AV27" i="13"/>
  <c r="BV26" i="13"/>
  <c r="BU26" i="13"/>
  <c r="BT26" i="13"/>
  <c r="BS26" i="13"/>
  <c r="BR26" i="13"/>
  <c r="BQ26" i="13"/>
  <c r="BP26" i="13"/>
  <c r="BO26" i="13"/>
  <c r="BN26" i="13"/>
  <c r="BM26" i="13"/>
  <c r="BL26" i="13"/>
  <c r="BK26" i="13"/>
  <c r="BJ26" i="13"/>
  <c r="BI26" i="13"/>
  <c r="BH26" i="13"/>
  <c r="BG26" i="13"/>
  <c r="BF26" i="13"/>
  <c r="BE26" i="13"/>
  <c r="BD26" i="13"/>
  <c r="BC26" i="13"/>
  <c r="BB26" i="13"/>
  <c r="BA26" i="13"/>
  <c r="AZ26" i="13"/>
  <c r="AY26" i="13"/>
  <c r="AX26" i="13"/>
  <c r="AW26" i="13"/>
  <c r="AV26" i="13"/>
  <c r="AU26" i="13"/>
  <c r="AT26" i="13"/>
  <c r="AS26" i="13"/>
  <c r="AR26" i="13"/>
  <c r="AQ26" i="13"/>
  <c r="AP26" i="13"/>
  <c r="AO26" i="13"/>
  <c r="AN26" i="13"/>
  <c r="BV25" i="13"/>
  <c r="BU25" i="13"/>
  <c r="BT25" i="13"/>
  <c r="BS25" i="13"/>
  <c r="BR25" i="13"/>
  <c r="BQ25" i="13"/>
  <c r="BP25" i="13"/>
  <c r="BO25" i="13"/>
  <c r="BN25" i="13"/>
  <c r="BM25" i="13"/>
  <c r="BL25" i="13"/>
  <c r="BK25" i="13"/>
  <c r="BJ25" i="13"/>
  <c r="BI25" i="13"/>
  <c r="BH25" i="13"/>
  <c r="BG25" i="13"/>
  <c r="BF25" i="13"/>
  <c r="BE25" i="13"/>
  <c r="BD25" i="13"/>
  <c r="BC25" i="13"/>
  <c r="BB25" i="13"/>
  <c r="BA25" i="13"/>
  <c r="AZ25" i="13"/>
  <c r="AY25" i="13"/>
  <c r="AX25" i="13"/>
  <c r="AW25" i="13"/>
  <c r="AV25" i="13"/>
  <c r="AU25" i="13"/>
  <c r="AT25" i="13"/>
  <c r="AS25" i="13"/>
  <c r="AR25" i="13"/>
  <c r="AQ25" i="13"/>
  <c r="AP25" i="13"/>
  <c r="AO25" i="13"/>
  <c r="AN25" i="13"/>
  <c r="BU24" i="13"/>
  <c r="BR24" i="13"/>
  <c r="BQ24" i="13"/>
  <c r="BM24" i="13"/>
  <c r="BJ24" i="13"/>
  <c r="BI24" i="13"/>
  <c r="BE24" i="13"/>
  <c r="BB24" i="13"/>
  <c r="BA24" i="13"/>
  <c r="AW24" i="13"/>
  <c r="AT24" i="13"/>
  <c r="AS24" i="13"/>
  <c r="AO24" i="13"/>
  <c r="K81" i="13"/>
  <c r="J81" i="13"/>
  <c r="I81" i="13"/>
  <c r="H81" i="13"/>
  <c r="F81" i="13"/>
  <c r="E81" i="13"/>
  <c r="K79" i="13"/>
  <c r="J79" i="13"/>
  <c r="I79" i="13"/>
  <c r="H79" i="13"/>
  <c r="G79" i="13"/>
  <c r="F79" i="13"/>
  <c r="E79" i="13"/>
  <c r="O27" i="13"/>
  <c r="K63" i="13"/>
  <c r="J63" i="13"/>
  <c r="I63" i="13"/>
  <c r="H63" i="13"/>
  <c r="G63" i="13"/>
  <c r="E63" i="13"/>
  <c r="K62" i="13"/>
  <c r="J62" i="13"/>
  <c r="I62" i="13"/>
  <c r="I61" i="13" s="1"/>
  <c r="I59" i="13" s="1"/>
  <c r="H62" i="13"/>
  <c r="H61" i="13" s="1"/>
  <c r="H59" i="13" s="1"/>
  <c r="G62" i="13"/>
  <c r="E62" i="13"/>
  <c r="AK59" i="13"/>
  <c r="Y59" i="13"/>
  <c r="U59" i="13"/>
  <c r="AF59" i="13"/>
  <c r="AA59" i="13"/>
  <c r="K41" i="13"/>
  <c r="J41" i="13"/>
  <c r="I41" i="13"/>
  <c r="H41" i="13"/>
  <c r="G41" i="13"/>
  <c r="F41" i="13"/>
  <c r="E41" i="13"/>
  <c r="K40" i="13"/>
  <c r="J40" i="13"/>
  <c r="I40" i="13"/>
  <c r="H40" i="13"/>
  <c r="G40" i="13"/>
  <c r="F40" i="13"/>
  <c r="E40" i="13"/>
  <c r="AK27" i="13"/>
  <c r="AG27" i="13"/>
  <c r="AF27" i="13"/>
  <c r="AC27" i="13"/>
  <c r="Y27" i="13"/>
  <c r="X27" i="13"/>
  <c r="U27" i="13"/>
  <c r="Q27" i="13"/>
  <c r="P27" i="13"/>
  <c r="M27" i="13"/>
  <c r="AM26" i="13"/>
  <c r="AL26" i="13"/>
  <c r="AK26" i="13"/>
  <c r="AJ26" i="13"/>
  <c r="AI26" i="13"/>
  <c r="AH26" i="13"/>
  <c r="AG26" i="13"/>
  <c r="AF26" i="13"/>
  <c r="AE26" i="13"/>
  <c r="AD26" i="13"/>
  <c r="AC26" i="13"/>
  <c r="AB26" i="13"/>
  <c r="AA26" i="13"/>
  <c r="Z26" i="13"/>
  <c r="Y26" i="13"/>
  <c r="X26" i="13"/>
  <c r="W26" i="13"/>
  <c r="V26" i="13"/>
  <c r="U26" i="13"/>
  <c r="T26" i="13"/>
  <c r="S26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F26" i="13"/>
  <c r="E26" i="13"/>
  <c r="AM25" i="13"/>
  <c r="AL25" i="13"/>
  <c r="AK25" i="13"/>
  <c r="AJ25" i="13"/>
  <c r="AI25" i="13"/>
  <c r="AH25" i="13"/>
  <c r="AG25" i="13"/>
  <c r="AF25" i="13"/>
  <c r="AE25" i="13"/>
  <c r="AD25" i="13"/>
  <c r="AC25" i="13"/>
  <c r="AB25" i="13"/>
  <c r="AA25" i="13"/>
  <c r="Z25" i="13"/>
  <c r="Y25" i="13"/>
  <c r="X25" i="13"/>
  <c r="W25" i="13"/>
  <c r="V25" i="13"/>
  <c r="U25" i="13"/>
  <c r="T25" i="13"/>
  <c r="S25" i="13"/>
  <c r="R25" i="13"/>
  <c r="Q25" i="13"/>
  <c r="P25" i="13"/>
  <c r="O25" i="13"/>
  <c r="N25" i="13"/>
  <c r="M25" i="13"/>
  <c r="L25" i="13"/>
  <c r="K25" i="13"/>
  <c r="J25" i="13"/>
  <c r="I25" i="13"/>
  <c r="H25" i="13"/>
  <c r="G25" i="13"/>
  <c r="F25" i="13"/>
  <c r="E25" i="13"/>
  <c r="AL24" i="13"/>
  <c r="AB24" i="13"/>
  <c r="Z24" i="13"/>
  <c r="J24" i="13"/>
  <c r="AO78" i="13" l="1"/>
  <c r="J61" i="13"/>
  <c r="J59" i="13" s="1"/>
  <c r="M29" i="13"/>
  <c r="M22" i="13" s="1"/>
  <c r="AC29" i="13"/>
  <c r="AC22" i="13" s="1"/>
  <c r="E61" i="13"/>
  <c r="E59" i="13" s="1"/>
  <c r="E50" i="13" s="1"/>
  <c r="E23" i="13" s="1"/>
  <c r="T50" i="13"/>
  <c r="T23" i="13" s="1"/>
  <c r="K39" i="13"/>
  <c r="K38" i="13" s="1"/>
  <c r="K29" i="13" s="1"/>
  <c r="K22" i="13" s="1"/>
  <c r="G39" i="13"/>
  <c r="G38" i="13" s="1"/>
  <c r="G29" i="13" s="1"/>
  <c r="G22" i="13" s="1"/>
  <c r="U50" i="13"/>
  <c r="U23" i="13" s="1"/>
  <c r="BI50" i="13"/>
  <c r="BI23" i="13" s="1"/>
  <c r="R29" i="13"/>
  <c r="R22" i="13" s="1"/>
  <c r="AP39" i="13"/>
  <c r="AP38" i="13" s="1"/>
  <c r="AP29" i="13" s="1"/>
  <c r="AP22" i="13" s="1"/>
  <c r="AP61" i="13"/>
  <c r="AP59" i="13" s="1"/>
  <c r="BE50" i="13"/>
  <c r="BE23" i="13" s="1"/>
  <c r="BQ50" i="13"/>
  <c r="AC50" i="13"/>
  <c r="AC23" i="13" s="1"/>
  <c r="AC21" i="13" s="1"/>
  <c r="AC83" i="13" s="1"/>
  <c r="F62" i="13"/>
  <c r="F63" i="13"/>
  <c r="AO81" i="13"/>
  <c r="AB50" i="13"/>
  <c r="AB23" i="13" s="1"/>
  <c r="AF50" i="13"/>
  <c r="AF23" i="13" s="1"/>
  <c r="BY61" i="13"/>
  <c r="BY59" i="13" s="1"/>
  <c r="BY50" i="13" s="1"/>
  <c r="BY23" i="13" s="1"/>
  <c r="AH29" i="13"/>
  <c r="AH22" i="13" s="1"/>
  <c r="BF29" i="13"/>
  <c r="BF22" i="13" s="1"/>
  <c r="BV29" i="13"/>
  <c r="BV22" i="13" s="1"/>
  <c r="AH61" i="13"/>
  <c r="AH59" i="13" s="1"/>
  <c r="AH50" i="13" s="1"/>
  <c r="AH23" i="13" s="1"/>
  <c r="H39" i="13"/>
  <c r="H38" i="13" s="1"/>
  <c r="H29" i="13" s="1"/>
  <c r="H22" i="13" s="1"/>
  <c r="H78" i="13"/>
  <c r="H27" i="13" s="1"/>
  <c r="AT39" i="13"/>
  <c r="AT38" i="13" s="1"/>
  <c r="AT29" i="13" s="1"/>
  <c r="AT22" i="13" s="1"/>
  <c r="AT61" i="13"/>
  <c r="AW50" i="13"/>
  <c r="AW23" i="13" s="1"/>
  <c r="BA50" i="13"/>
  <c r="BA23" i="13" s="1"/>
  <c r="BI29" i="13"/>
  <c r="BI22" i="13" s="1"/>
  <c r="N29" i="13"/>
  <c r="N22" i="13" s="1"/>
  <c r="AD29" i="13"/>
  <c r="AD22" i="13" s="1"/>
  <c r="BB29" i="13"/>
  <c r="BB22" i="13" s="1"/>
  <c r="BR29" i="13"/>
  <c r="BR22" i="13" s="1"/>
  <c r="Q50" i="13"/>
  <c r="Q23" i="13" s="1"/>
  <c r="AZ50" i="13"/>
  <c r="AZ23" i="13" s="1"/>
  <c r="AN78" i="13"/>
  <c r="AN27" i="13" s="1"/>
  <c r="S29" i="13"/>
  <c r="S22" i="13" s="1"/>
  <c r="X29" i="13"/>
  <c r="X22" i="13" s="1"/>
  <c r="AI29" i="13"/>
  <c r="AI22" i="13" s="1"/>
  <c r="AR78" i="13"/>
  <c r="AR27" i="13" s="1"/>
  <c r="P50" i="13"/>
  <c r="P23" i="13" s="1"/>
  <c r="BP50" i="13"/>
  <c r="BP23" i="13" s="1"/>
  <c r="AY29" i="13"/>
  <c r="AY22" i="13" s="1"/>
  <c r="AJ50" i="13"/>
  <c r="AJ23" i="13" s="1"/>
  <c r="E39" i="13"/>
  <c r="E38" i="13" s="1"/>
  <c r="E29" i="13" s="1"/>
  <c r="E22" i="13" s="1"/>
  <c r="AG50" i="13"/>
  <c r="I78" i="13"/>
  <c r="I27" i="13" s="1"/>
  <c r="BT50" i="13"/>
  <c r="BT23" i="13" s="1"/>
  <c r="T29" i="13"/>
  <c r="T22" i="13" s="1"/>
  <c r="T21" i="13" s="1"/>
  <c r="T83" i="13" s="1"/>
  <c r="AE29" i="13"/>
  <c r="AE22" i="13" s="1"/>
  <c r="AU29" i="13"/>
  <c r="AU22" i="13" s="1"/>
  <c r="BE29" i="13"/>
  <c r="BE22" i="13" s="1"/>
  <c r="BP29" i="13"/>
  <c r="BP22" i="13" s="1"/>
  <c r="F39" i="13"/>
  <c r="F38" i="13" s="1"/>
  <c r="F29" i="13" s="1"/>
  <c r="F22" i="13" s="1"/>
  <c r="J39" i="13"/>
  <c r="J38" i="13" s="1"/>
  <c r="J29" i="13" s="1"/>
  <c r="J22" i="13" s="1"/>
  <c r="M50" i="13"/>
  <c r="M23" i="13" s="1"/>
  <c r="M21" i="13" s="1"/>
  <c r="M83" i="13" s="1"/>
  <c r="F78" i="13"/>
  <c r="F27" i="13" s="1"/>
  <c r="J78" i="13"/>
  <c r="J27" i="13" s="1"/>
  <c r="AN39" i="13"/>
  <c r="AN38" i="13" s="1"/>
  <c r="AN29" i="13" s="1"/>
  <c r="AN22" i="13" s="1"/>
  <c r="AR39" i="13"/>
  <c r="AR38" i="13" s="1"/>
  <c r="AR29" i="13" s="1"/>
  <c r="AR22" i="13" s="1"/>
  <c r="AQ51" i="13"/>
  <c r="AN61" i="13"/>
  <c r="AN59" i="13" s="1"/>
  <c r="AR61" i="13"/>
  <c r="AR59" i="13" s="1"/>
  <c r="AP78" i="13"/>
  <c r="AP27" i="13" s="1"/>
  <c r="AT78" i="13"/>
  <c r="AT27" i="13" s="1"/>
  <c r="P29" i="13"/>
  <c r="P22" i="13" s="1"/>
  <c r="U29" i="13"/>
  <c r="U22" i="13" s="1"/>
  <c r="AA29" i="13"/>
  <c r="AA22" i="13" s="1"/>
  <c r="AF29" i="13"/>
  <c r="AF22" i="13" s="1"/>
  <c r="AK29" i="13"/>
  <c r="AK22" i="13" s="1"/>
  <c r="AV29" i="13"/>
  <c r="AV22" i="13" s="1"/>
  <c r="BA29" i="13"/>
  <c r="BA22" i="13" s="1"/>
  <c r="BG29" i="13"/>
  <c r="BG22" i="13" s="1"/>
  <c r="BL29" i="13"/>
  <c r="BL22" i="13" s="1"/>
  <c r="BQ29" i="13"/>
  <c r="BQ22" i="13" s="1"/>
  <c r="BY29" i="13"/>
  <c r="BY22" i="13" s="1"/>
  <c r="V29" i="13"/>
  <c r="V22" i="13" s="1"/>
  <c r="AL29" i="13"/>
  <c r="AL22" i="13" s="1"/>
  <c r="BJ29" i="13"/>
  <c r="BJ22" i="13" s="1"/>
  <c r="BW29" i="13"/>
  <c r="BW22" i="13" s="1"/>
  <c r="BC50" i="13"/>
  <c r="BC23" i="13" s="1"/>
  <c r="BD29" i="13"/>
  <c r="BD22" i="13" s="1"/>
  <c r="BO29" i="13"/>
  <c r="BO22" i="13" s="1"/>
  <c r="BT29" i="13"/>
  <c r="BT22" i="13" s="1"/>
  <c r="BM50" i="13"/>
  <c r="BM23" i="13" s="1"/>
  <c r="I39" i="13"/>
  <c r="I38" i="13" s="1"/>
  <c r="I29" i="13" s="1"/>
  <c r="I22" i="13" s="1"/>
  <c r="E78" i="13"/>
  <c r="E27" i="13" s="1"/>
  <c r="AQ39" i="13"/>
  <c r="AQ38" i="13" s="1"/>
  <c r="AQ29" i="13" s="1"/>
  <c r="AQ22" i="13" s="1"/>
  <c r="AS78" i="13"/>
  <c r="AS27" i="13" s="1"/>
  <c r="O29" i="13"/>
  <c r="O22" i="13" s="1"/>
  <c r="Y29" i="13"/>
  <c r="Y22" i="13" s="1"/>
  <c r="AJ29" i="13"/>
  <c r="AJ22" i="13" s="1"/>
  <c r="AZ29" i="13"/>
  <c r="AZ22" i="13" s="1"/>
  <c r="AZ21" i="13" s="1"/>
  <c r="AZ83" i="13" s="1"/>
  <c r="BK29" i="13"/>
  <c r="BK22" i="13" s="1"/>
  <c r="BU29" i="13"/>
  <c r="BU22" i="13" s="1"/>
  <c r="E51" i="13"/>
  <c r="I51" i="13"/>
  <c r="I50" i="13" s="1"/>
  <c r="I23" i="13" s="1"/>
  <c r="G51" i="13"/>
  <c r="K51" i="13"/>
  <c r="X50" i="13"/>
  <c r="X23" i="13" s="1"/>
  <c r="AK50" i="13"/>
  <c r="G78" i="13"/>
  <c r="G27" i="13" s="1"/>
  <c r="K78" i="13"/>
  <c r="K27" i="13" s="1"/>
  <c r="AO39" i="13"/>
  <c r="AO38" i="13" s="1"/>
  <c r="AO29" i="13" s="1"/>
  <c r="AO22" i="13" s="1"/>
  <c r="AS39" i="13"/>
  <c r="AS38" i="13" s="1"/>
  <c r="AS29" i="13" s="1"/>
  <c r="AS22" i="13" s="1"/>
  <c r="AQ78" i="13"/>
  <c r="AQ27" i="13" s="1"/>
  <c r="L29" i="13"/>
  <c r="L22" i="13" s="1"/>
  <c r="Q29" i="13"/>
  <c r="Q22" i="13" s="1"/>
  <c r="W29" i="13"/>
  <c r="W22" i="13" s="1"/>
  <c r="AB29" i="13"/>
  <c r="AB22" i="13" s="1"/>
  <c r="AG29" i="13"/>
  <c r="AG22" i="13" s="1"/>
  <c r="AM29" i="13"/>
  <c r="AM22" i="13" s="1"/>
  <c r="AW29" i="13"/>
  <c r="AW22" i="13" s="1"/>
  <c r="AW21" i="13" s="1"/>
  <c r="AW83" i="13" s="1"/>
  <c r="BC29" i="13"/>
  <c r="BC22" i="13" s="1"/>
  <c r="BC21" i="13" s="1"/>
  <c r="BC83" i="13" s="1"/>
  <c r="BH29" i="13"/>
  <c r="BH22" i="13" s="1"/>
  <c r="BM29" i="13"/>
  <c r="BM22" i="13" s="1"/>
  <c r="BS29" i="13"/>
  <c r="BS22" i="13" s="1"/>
  <c r="Z29" i="13"/>
  <c r="Z22" i="13" s="1"/>
  <c r="AX29" i="13"/>
  <c r="AX22" i="13" s="1"/>
  <c r="BN29" i="13"/>
  <c r="BN22" i="13" s="1"/>
  <c r="H51" i="13"/>
  <c r="H50" i="13" s="1"/>
  <c r="H23" i="13" s="1"/>
  <c r="F51" i="13"/>
  <c r="J51" i="13"/>
  <c r="AO51" i="13"/>
  <c r="AO50" i="13" s="1"/>
  <c r="AO23" i="13" s="1"/>
  <c r="AS51" i="13"/>
  <c r="AS50" i="13" s="1"/>
  <c r="AP51" i="13"/>
  <c r="AN51" i="13"/>
  <c r="AR51" i="13"/>
  <c r="G61" i="13"/>
  <c r="G59" i="13" s="1"/>
  <c r="K61" i="13"/>
  <c r="K59" i="13" s="1"/>
  <c r="AQ61" i="13"/>
  <c r="AQ59" i="13" s="1"/>
  <c r="AQ50" i="13" s="1"/>
  <c r="AQ23" i="13" s="1"/>
  <c r="AM50" i="13"/>
  <c r="AM23" i="13" s="1"/>
  <c r="L50" i="13"/>
  <c r="L23" i="13" s="1"/>
  <c r="Y50" i="13"/>
  <c r="BD50" i="13"/>
  <c r="BD23" i="13" s="1"/>
  <c r="BU50" i="13"/>
  <c r="BU23" i="13" s="1"/>
  <c r="AT51" i="13"/>
  <c r="BH50" i="13"/>
  <c r="BH23" i="13" s="1"/>
  <c r="D29" i="13"/>
  <c r="D22" i="13" s="1"/>
  <c r="D50" i="13"/>
  <c r="D23" i="13" s="1"/>
  <c r="BL50" i="13"/>
  <c r="BL23" i="13" s="1"/>
  <c r="AT59" i="13"/>
  <c r="S50" i="13"/>
  <c r="S23" i="13" s="1"/>
  <c r="AI50" i="13"/>
  <c r="AI23" i="13" s="1"/>
  <c r="AI21" i="13" s="1"/>
  <c r="AI83" i="13" s="1"/>
  <c r="AY50" i="13"/>
  <c r="AY23" i="13" s="1"/>
  <c r="AY21" i="13" s="1"/>
  <c r="AY83" i="13" s="1"/>
  <c r="BO50" i="13"/>
  <c r="BO23" i="13" s="1"/>
  <c r="W50" i="13"/>
  <c r="BS50" i="13"/>
  <c r="BS23" i="13" s="1"/>
  <c r="AV50" i="13"/>
  <c r="AV23" i="13" s="1"/>
  <c r="AA50" i="13"/>
  <c r="AA23" i="13" s="1"/>
  <c r="BG50" i="13"/>
  <c r="BG23" i="13" s="1"/>
  <c r="BW50" i="13"/>
  <c r="BW23" i="13" s="1"/>
  <c r="BW21" i="13" s="1"/>
  <c r="BW83" i="13" s="1"/>
  <c r="N50" i="13"/>
  <c r="N23" i="13" s="1"/>
  <c r="R50" i="13"/>
  <c r="R23" i="13" s="1"/>
  <c r="R21" i="13" s="1"/>
  <c r="R83" i="13" s="1"/>
  <c r="V50" i="13"/>
  <c r="V23" i="13" s="1"/>
  <c r="Z50" i="13"/>
  <c r="Z23" i="13" s="1"/>
  <c r="AD50" i="13"/>
  <c r="AD23" i="13" s="1"/>
  <c r="AD21" i="13" s="1"/>
  <c r="AD83" i="13" s="1"/>
  <c r="AL50" i="13"/>
  <c r="AL23" i="13" s="1"/>
  <c r="AX50" i="13"/>
  <c r="AX23" i="13" s="1"/>
  <c r="BB50" i="13"/>
  <c r="BB23" i="13" s="1"/>
  <c r="BB21" i="13" s="1"/>
  <c r="BB83" i="13" s="1"/>
  <c r="BF50" i="13"/>
  <c r="BF23" i="13" s="1"/>
  <c r="BJ50" i="13"/>
  <c r="BJ23" i="13" s="1"/>
  <c r="BN50" i="13"/>
  <c r="BN23" i="13" s="1"/>
  <c r="BR50" i="13"/>
  <c r="BR23" i="13" s="1"/>
  <c r="BV50" i="13"/>
  <c r="BV23" i="13" s="1"/>
  <c r="O50" i="13"/>
  <c r="O23" i="13" s="1"/>
  <c r="AE50" i="13"/>
  <c r="AE23" i="13" s="1"/>
  <c r="AU50" i="13"/>
  <c r="AU23" i="13" s="1"/>
  <c r="BK50" i="13"/>
  <c r="BK23" i="13" s="1"/>
  <c r="AS23" i="13"/>
  <c r="BQ23" i="13"/>
  <c r="AG23" i="13"/>
  <c r="W23" i="13"/>
  <c r="Y23" i="13"/>
  <c r="AK23" i="13"/>
  <c r="AT21" i="13" l="1"/>
  <c r="AT83" i="13" s="1"/>
  <c r="AF21" i="13"/>
  <c r="AF83" i="13" s="1"/>
  <c r="BM21" i="13"/>
  <c r="BM83" i="13" s="1"/>
  <c r="X21" i="13"/>
  <c r="X83" i="13" s="1"/>
  <c r="N21" i="13"/>
  <c r="N83" i="13" s="1"/>
  <c r="F61" i="13"/>
  <c r="F59" i="13" s="1"/>
  <c r="F50" i="13" s="1"/>
  <c r="F23" i="13" s="1"/>
  <c r="F21" i="13" s="1"/>
  <c r="F83" i="13" s="1"/>
  <c r="BR21" i="13"/>
  <c r="BR83" i="13" s="1"/>
  <c r="BS21" i="13"/>
  <c r="BS83" i="13" s="1"/>
  <c r="AE21" i="13"/>
  <c r="AE83" i="13" s="1"/>
  <c r="AO27" i="13"/>
  <c r="AO21" i="13" s="1"/>
  <c r="AO83" i="13" s="1"/>
  <c r="BH21" i="13"/>
  <c r="BH83" i="13" s="1"/>
  <c r="BU21" i="13"/>
  <c r="BU83" i="13" s="1"/>
  <c r="AX21" i="13"/>
  <c r="AX83" i="13" s="1"/>
  <c r="AH21" i="13"/>
  <c r="AH83" i="13" s="1"/>
  <c r="BN21" i="13"/>
  <c r="BN83" i="13" s="1"/>
  <c r="AJ21" i="13"/>
  <c r="AJ83" i="13" s="1"/>
  <c r="BA21" i="13"/>
  <c r="BA83" i="13" s="1"/>
  <c r="AA21" i="13"/>
  <c r="AA83" i="13" s="1"/>
  <c r="BO21" i="13"/>
  <c r="BO83" i="13" s="1"/>
  <c r="AB21" i="13"/>
  <c r="AB83" i="13" s="1"/>
  <c r="AM21" i="13"/>
  <c r="AM83" i="13" s="1"/>
  <c r="BT21" i="13"/>
  <c r="BT83" i="13" s="1"/>
  <c r="BP21" i="13"/>
  <c r="BP83" i="13" s="1"/>
  <c r="Q21" i="13"/>
  <c r="Q83" i="13" s="1"/>
  <c r="BE21" i="13"/>
  <c r="BE83" i="13" s="1"/>
  <c r="BD21" i="13"/>
  <c r="BD83" i="13" s="1"/>
  <c r="BL21" i="13"/>
  <c r="BL83" i="13" s="1"/>
  <c r="AN50" i="13"/>
  <c r="AN23" i="13" s="1"/>
  <c r="V21" i="13"/>
  <c r="V83" i="13" s="1"/>
  <c r="BG21" i="13"/>
  <c r="BG83" i="13" s="1"/>
  <c r="AT50" i="13"/>
  <c r="AT23" i="13" s="1"/>
  <c r="G50" i="13"/>
  <c r="G23" i="13" s="1"/>
  <c r="BY21" i="13"/>
  <c r="BY83" i="13" s="1"/>
  <c r="AU21" i="13"/>
  <c r="AU83" i="13" s="1"/>
  <c r="W21" i="13"/>
  <c r="W83" i="13" s="1"/>
  <c r="BI21" i="13"/>
  <c r="BI83" i="13" s="1"/>
  <c r="BV21" i="13"/>
  <c r="BV83" i="13" s="1"/>
  <c r="BF21" i="13"/>
  <c r="BF83" i="13" s="1"/>
  <c r="AG21" i="13"/>
  <c r="AG83" i="13" s="1"/>
  <c r="L21" i="13"/>
  <c r="L83" i="13" s="1"/>
  <c r="U21" i="13"/>
  <c r="U83" i="13" s="1"/>
  <c r="S21" i="13"/>
  <c r="S83" i="13" s="1"/>
  <c r="BQ21" i="13"/>
  <c r="BQ83" i="13" s="1"/>
  <c r="AV21" i="13"/>
  <c r="AV83" i="13" s="1"/>
  <c r="AK21" i="13"/>
  <c r="AK83" i="13" s="1"/>
  <c r="BK21" i="13"/>
  <c r="BK83" i="13" s="1"/>
  <c r="AL21" i="13"/>
  <c r="AL83" i="13" s="1"/>
  <c r="K50" i="13"/>
  <c r="K23" i="13" s="1"/>
  <c r="AN21" i="13"/>
  <c r="AN83" i="13" s="1"/>
  <c r="AR50" i="13"/>
  <c r="AR23" i="13" s="1"/>
  <c r="J50" i="13"/>
  <c r="J23" i="13" s="1"/>
  <c r="J21" i="13" s="1"/>
  <c r="J83" i="13" s="1"/>
  <c r="Y21" i="13"/>
  <c r="Y83" i="13" s="1"/>
  <c r="P21" i="13"/>
  <c r="P83" i="13" s="1"/>
  <c r="O21" i="13"/>
  <c r="O83" i="13" s="1"/>
  <c r="BJ21" i="13"/>
  <c r="BJ83" i="13" s="1"/>
  <c r="Z21" i="13"/>
  <c r="Z83" i="13" s="1"/>
  <c r="AP50" i="13"/>
  <c r="AP23" i="13" s="1"/>
  <c r="AR21" i="13"/>
  <c r="AR83" i="13" s="1"/>
  <c r="AS21" i="13"/>
  <c r="AS83" i="13" s="1"/>
  <c r="AQ21" i="13"/>
  <c r="AQ83" i="13" s="1"/>
  <c r="G21" i="13"/>
  <c r="G83" i="13" s="1"/>
  <c r="I21" i="13"/>
  <c r="I83" i="13" s="1"/>
  <c r="E21" i="13"/>
  <c r="E83" i="13" s="1"/>
  <c r="H21" i="13"/>
  <c r="H83" i="13" s="1"/>
  <c r="D21" i="13"/>
  <c r="D83" i="13" s="1"/>
  <c r="K21" i="13"/>
  <c r="K83" i="13" s="1"/>
  <c r="AP21" i="13"/>
  <c r="AP83" i="13" s="1"/>
  <c r="BX20" i="13" l="1"/>
  <c r="BY20" i="13" s="1"/>
  <c r="BZ20" i="13" s="1"/>
  <c r="CA20" i="13" s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D43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<sst xmlns="http://schemas.openxmlformats.org/spreadsheetml/2006/main" count="437" uniqueCount="235">
  <si>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</si>
  <si>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</si>
  <si>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</si>
  <si>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</si>
  <si>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</si>
  <si>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</si>
  <si>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</si>
  <si>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</si>
  <si>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</si>
  <si>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</si>
  <si>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</si>
  <si>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</si>
  <si>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</si>
  <si>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</si>
  <si>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</si>
  <si>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</si>
  <si>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</si>
  <si>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</si>
  <si>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</si>
  <si>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</si>
  <si>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</si>
  <si>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</si>
  <si>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</si>
  <si>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</si>
  <si>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</si>
  <si>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</si>
  <si>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</si>
  <si>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</si>
  <si>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</si>
  <si>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</si>
  <si>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</si>
  <si>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</si>
  <si>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</si>
  <si>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</si>
  <si>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</si>
  <si>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</si>
  <si>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</si>
  <si>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</si>
  <si>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</si>
  <si>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</si>
  <si>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</si>
  <si>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</si>
  <si>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</si>
  <si>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</si>
  <si>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</si>
  <si>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</si>
  <si>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</si>
  <si>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</si>
  <si>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</si>
  <si>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</si>
  <si>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</si>
  <si>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</si>
  <si>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</si>
  <si>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</si>
  <si>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</si>
  <si>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</si>
  <si>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</si>
  <si>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</si>
  <si>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</si>
  <si>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</si>
  <si>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</si>
  <si>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</si>
  <si>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</si>
  <si>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</si>
  <si>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</si>
  <si>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</si>
  <si>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</si>
  <si>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</si>
  <si>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</si>
  <si>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</si>
  <si>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</si>
  <si>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</si>
  <si>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</si>
  <si>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</si>
  <si>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</si>
  <si>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</si>
  <si>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</si>
  <si>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</si>
  <si>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</si>
  <si>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</si>
  <si>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</si>
  <si>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</si>
  <si>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</si>
  <si>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</si>
  <si>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</si>
  <si>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</si>
  <si>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</si>
  <si>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</si>
  <si>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</si>
  <si>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</si>
  <si>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</si>
  <si>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</si>
  <si>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</si>
  <si>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</si>
  <si>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</si>
  <si>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</si>
  <si>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</si>
  <si>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</si>
  <si>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</si>
  <si>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</si>
  <si>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</si>
  <si>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</si>
  <si>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</si>
  <si>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</si>
  <si>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</si>
  <si>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</si>
  <si>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</si>
  <si>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</si>
  <si>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</si>
  <si>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</si>
  <si>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</si>
  <si>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</si>
  <si>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</si>
  <si>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</si>
  <si>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</si>
  <si>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</si>
  <si>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1.6</t>
  </si>
  <si>
    <t>1.1.2.1</t>
  </si>
  <si>
    <t>1.1.2.2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</si>
  <si>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</si>
  <si>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</si>
  <si>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</si>
  <si>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</si>
  <si>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</si>
  <si>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</si>
  <si>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</si>
  <si>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</si>
  <si>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</si>
  <si>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</si>
  <si>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</si>
  <si>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</si>
  <si>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</si>
  <si>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</si>
  <si>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</si>
  <si>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</si>
  <si>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</si>
  <si>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</si>
  <si>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</si>
  <si>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</si>
  <si>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</si>
  <si>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</si>
  <si>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</si>
  <si>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</si>
  <si>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</si>
  <si>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</si>
  <si>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</si>
  <si>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</si>
  <si>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</si>
  <si>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</si>
  <si>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</si>
  <si>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</si>
  <si>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</si>
  <si>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</si>
  <si>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</si>
  <si>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</si>
  <si>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</si>
  <si>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</si>
  <si>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</si>
  <si>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</si>
  <si>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</si>
  <si>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</si>
  <si>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</si>
  <si>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</si>
  <si>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</si>
  <si>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</si>
  <si>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</si>
  <si>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</si>
  <si>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</si>
  <si>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</si>
  <si>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</si>
  <si>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</si>
  <si>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</si>
  <si>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</si>
  <si>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</si>
  <si>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</si>
  <si>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</si>
  <si>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</si>
  <si>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</si>
  <si>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</si>
  <si>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</si>
  <si>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</si>
  <si>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</si>
  <si>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</si>
  <si>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</si>
  <si>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</si>
  <si>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</si>
  <si>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</si>
  <si>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</si>
  <si>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</si>
  <si>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</si>
  <si>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</si>
  <si>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</si>
  <si>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</si>
  <si>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</si>
  <si>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</si>
  <si>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</si>
  <si>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</si>
  <si>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</si>
  <si>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</si>
  <si>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</si>
  <si>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</si>
  <si>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</si>
  <si>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</si>
  <si>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</si>
  <si>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</si>
  <si>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</si>
  <si>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</si>
  <si>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</si>
  <si>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шт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</si>
  <si>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</si>
  <si>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</si>
  <si>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</si>
  <si>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</si>
  <si>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J/ДЛВ/27/05/0004</t>
  </si>
  <si>
    <t>J/ДЛВ/27/05/0005</t>
  </si>
  <si>
    <t>J/ДЛВ/27/05/0006</t>
  </si>
  <si>
    <t>J/ДЛВ/27/05/0007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</si>
  <si>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</si>
  <si>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</si>
  <si>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</si>
  <si>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</si>
  <si>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</si>
  <si>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</si>
  <si>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t>Год раскрытия информации: 2019 год</t>
  </si>
  <si>
    <t>Принятие основных средств и нематериальных активов к бухгалтерскому учету в 2019 году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</si>
  <si>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</si>
  <si>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</si>
  <si>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</si>
  <si>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</si>
  <si>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Выполнение обязательств перед заявителем. Работы по ПИР выполнены подрядной организацией в 2018 году, СМР выполнены хоз. способом.</t>
  </si>
  <si>
    <t>Укомплектование парка автомобильной техники. Работа включена в корректировку ИП на 2019 год.</t>
  </si>
  <si>
    <t>Выполнение работ планировалось в 2015 году, но несвоевременное  исполнение обязательств подрядной организации привело к затягиванию сроков. В рамках судебного разбирательства подписано мировое соглашение о приемке фактически выполненных работ.</t>
  </si>
  <si>
    <t>Отсутствие претендентов по закупке (31806956755) на выполнение инженерных изысканий и проектных работ (ПИР) по реконструкции объекта. Выполнение строительно-монтажных работ возможно после выполнения ПИР.</t>
  </si>
  <si>
    <t>за 3 квартал  2019 года</t>
  </si>
  <si>
    <t xml:space="preserve">приняты к учету бензокусторез и перфораторы по договору централизованной поставки от 22.09.2017 № 57-2017; панели ЩО- 7 шт; трансформатор ТМГ-СЭЩ-250/10-11 УХЛ1 10/0,4 Y/Y и ТМГ-100 кВа 10/0,4 Y/Y-01 - 1 шт., закупленные для устранения аварий; закуплены и установлены в ТП панели ЩО - 7 шт.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</si>
</sst>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</numFmts>
  <fonts count="4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31" fillId="0" borderId="10" xfId="54" applyFont="1" applyBorder="1" applyAlignment="1">
      <alignment horizontal="center" vertical="center"/>
    </xf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1" fillId="0" borderId="10" xfId="54" applyFont="1" applyBorder="1" applyAlignment="1">
      <alignment horizontal="center" vertical="center" wrapText="1"/>
    </xf>
    <xf numFmtId="2" fontId="40" fillId="0" borderId="10" xfId="54" applyNumberFormat="1" applyFont="1" applyFill="1" applyBorder="1" applyAlignment="1">
      <alignment horizontal="center" vertical="center"/>
    </xf>
    <xf numFmtId="2" fontId="40" fillId="0" borderId="10" xfId="54" applyNumberFormat="1" applyFont="1" applyFill="1" applyBorder="1" applyAlignment="1">
      <alignment horizontal="center" vertical="center" wrapText="1"/>
    </xf>
    <xf numFmtId="2" fontId="40" fillId="0" borderId="10" xfId="54" applyNumberFormat="1" applyFont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/>
    </xf>
    <xf numFmtId="2" fontId="31" fillId="0" borderId="10" xfId="54" applyNumberFormat="1" applyFont="1" applyFill="1" applyBorder="1" applyAlignment="1">
      <alignment horizontal="center" vertical="center" wrapText="1"/>
    </xf>
    <xf numFmtId="2" fontId="31" fillId="0" borderId="10" xfId="54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41" fillId="0" borderId="10" xfId="0" applyNumberFormat="1" applyFont="1" applyFill="1" applyBorder="1" applyAlignment="1">
      <alignment horizontal="center" vertical="center" wrapText="1"/>
    </xf>
    <xf numFmtId="2" fontId="31" fillId="25" borderId="10" xfId="54" applyNumberFormat="1" applyFont="1" applyFill="1" applyBorder="1" applyAlignment="1">
      <alignment horizontal="center" vertical="center"/>
    </xf>
    <xf numFmtId="2" fontId="31" fillId="25" borderId="10" xfId="54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31" fillId="25" borderId="10" xfId="54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31" fillId="26" borderId="10" xfId="54" applyNumberFormat="1" applyFont="1" applyFill="1" applyBorder="1" applyAlignment="1">
      <alignment horizontal="center" vertical="center" wrapText="1"/>
    </xf>
    <xf numFmtId="2" fontId="31" fillId="26" borderId="10" xfId="54" applyNumberFormat="1" applyFont="1" applyFill="1" applyBorder="1" applyAlignment="1">
      <alignment horizontal="center" vertical="center" wrapText="1"/>
    </xf>
    <xf numFmtId="168" fontId="9" fillId="26" borderId="10" xfId="0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31" fillId="26" borderId="10" xfId="54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31" fillId="0" borderId="10" xfId="54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4" applyFont="1" applyFill="1" applyBorder="1" applyAlignment="1">
      <alignment horizontal="center" vertical="center" wrapText="1"/>
    </xf>
    <xf numFmtId="2" fontId="31" fillId="27" borderId="10" xfId="54" applyNumberFormat="1" applyFont="1" applyFill="1" applyBorder="1" applyAlignment="1">
      <alignment horizontal="center" vertical="center"/>
    </xf>
    <xf numFmtId="2" fontId="31" fillId="27" borderId="10" xfId="54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31" fillId="27" borderId="10" xfId="54" applyFont="1" applyFill="1" applyBorder="1" applyAlignment="1">
      <alignment horizontal="center" vertical="center" wrapText="1"/>
    </xf>
    <xf numFmtId="49" fontId="31" fillId="26" borderId="10" xfId="54" applyNumberFormat="1" applyFont="1" applyFill="1" applyBorder="1" applyAlignment="1">
      <alignment horizontal="center" vertical="center"/>
    </xf>
    <xf numFmtId="0" fontId="31" fillId="26" borderId="10" xfId="54" applyFont="1" applyFill="1" applyBorder="1" applyAlignment="1">
      <alignment horizontal="center" vertical="center" wrapText="1"/>
    </xf>
    <xf numFmtId="49" fontId="31" fillId="27" borderId="10" xfId="54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31" fillId="27" borderId="10" xfId="54" applyNumberFormat="1" applyFont="1" applyFill="1" applyBorder="1" applyAlignment="1">
      <alignment horizontal="center" vertical="center" wrapText="1"/>
    </xf>
    <xf numFmtId="0" fontId="31" fillId="27" borderId="10" xfId="54" applyFont="1" applyFill="1" applyBorder="1" applyAlignment="1">
      <alignment horizontal="center" vertical="center"/>
    </xf>
    <xf numFmtId="0" fontId="31" fillId="26" borderId="10" xfId="54" applyFont="1" applyFill="1" applyBorder="1" applyAlignment="1">
      <alignment horizontal="center" vertical="center"/>
    </xf>
    <xf numFmtId="49" fontId="31" fillId="0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31" fillId="27" borderId="10" xfId="54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31" fillId="25" borderId="10" xfId="54" applyFont="1" applyFill="1" applyBorder="1" applyAlignment="1">
      <alignment horizontal="center" vertical="center" wrapText="1"/>
    </xf>
    <xf numFmtId="49" fontId="31" fillId="25" borderId="10" xfId="54" applyNumberFormat="1" applyFont="1" applyFill="1" applyBorder="1" applyAlignment="1">
      <alignment horizontal="center" vertical="center"/>
    </xf>
    <xf numFmtId="49" fontId="42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31" fillId="0" borderId="10" xfId="54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8" fontId="9" fillId="0" borderId="10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center" vertical="center"/>
    </xf>
    <xf numFmtId="169" fontId="9" fillId="25" borderId="10" xfId="0" applyNumberFormat="1" applyFont="1" applyFill="1" applyBorder="1" applyAlignment="1">
      <alignment horizontal="center" vertical="center" wrapText="1"/>
    </xf>
    <xf numFmtId="49" fontId="42" fillId="27" borderId="10" xfId="0" applyNumberFormat="1" applyFont="1" applyFill="1" applyBorder="1" applyAlignment="1" applyProtection="1">
      <alignment horizontal="left" vertical="center" wrapText="1"/>
    </xf>
    <xf numFmtId="165" fontId="41" fillId="24" borderId="10" xfId="0" applyNumberFormat="1" applyFont="1" applyFill="1" applyBorder="1" applyAlignment="1">
      <alignment horizontal="center" vertical="center" wrapText="1"/>
    </xf>
    <xf numFmtId="0" fontId="41" fillId="24" borderId="0" xfId="0" applyFont="1" applyFill="1"/>
    <xf numFmtId="165" fontId="9" fillId="0" borderId="10" xfId="0" applyNumberFormat="1" applyFont="1" applyFill="1" applyBorder="1" applyAlignment="1">
      <alignment horizontal="center" vertical="center"/>
    </xf>
    <xf numFmtId="169" fontId="9" fillId="0" borderId="10" xfId="0" applyNumberFormat="1" applyFont="1" applyFill="1" applyBorder="1" applyAlignment="1">
      <alignment horizontal="center" vertical="center" wrapText="1"/>
    </xf>
    <xf numFmtId="165" fontId="30" fillId="0" borderId="10" xfId="44" applyNumberFormat="1" applyFont="1" applyFill="1" applyBorder="1" applyAlignment="1">
      <alignment horizontal="center" vertical="center"/>
    </xf>
    <xf numFmtId="165" fontId="30" fillId="25" borderId="10" xfId="44" applyNumberFormat="1" applyFont="1" applyFill="1" applyBorder="1" applyAlignment="1">
      <alignment horizontal="center" vertical="center"/>
    </xf>
    <xf numFmtId="169" fontId="9" fillId="26" borderId="10" xfId="0" applyNumberFormat="1" applyFont="1" applyFill="1" applyBorder="1" applyAlignment="1">
      <alignment horizontal="center" vertical="center" wrapText="1"/>
    </xf>
    <xf numFmtId="165" fontId="30" fillId="26" borderId="10" xfId="44" applyNumberFormat="1" applyFont="1" applyFill="1" applyBorder="1" applyAlignment="1">
      <alignment horizontal="center" vertical="center"/>
    </xf>
    <xf numFmtId="169" fontId="9" fillId="27" borderId="10" xfId="0" applyNumberFormat="1" applyFont="1" applyFill="1" applyBorder="1" applyAlignment="1">
      <alignment horizontal="center" vertical="center" wrapText="1"/>
    </xf>
    <xf numFmtId="165" fontId="30" fillId="27" borderId="10" xfId="44" applyNumberFormat="1" applyFont="1" applyFill="1" applyBorder="1" applyAlignment="1">
      <alignment horizontal="center" vertical="center"/>
    </xf>
    <xf numFmtId="169" fontId="9" fillId="25" borderId="10" xfId="37" applyNumberFormat="1" applyFont="1" applyFill="1" applyBorder="1" applyAlignment="1">
      <alignment horizontal="center" vertical="center"/>
    </xf>
    <xf numFmtId="169" fontId="9" fillId="0" borderId="10" xfId="37" applyNumberFormat="1" applyFont="1" applyFill="1" applyBorder="1" applyAlignment="1">
      <alignment horizontal="center" vertical="center"/>
    </xf>
    <xf numFmtId="168" fontId="41" fillId="24" borderId="10" xfId="0" applyNumberFormat="1" applyFont="1" applyFill="1" applyBorder="1" applyAlignment="1">
      <alignment horizontal="center" vertical="center" wrapText="1"/>
    </xf>
    <xf numFmtId="165" fontId="43" fillId="24" borderId="10" xfId="44" applyNumberFormat="1" applyFont="1" applyFill="1" applyBorder="1" applyAlignment="1">
      <alignment horizontal="center"/>
    </xf>
    <xf numFmtId="0" fontId="9" fillId="0" borderId="0" xfId="37" applyFont="1" applyFill="1" applyBorder="1"/>
    <xf numFmtId="0" fontId="9" fillId="0" borderId="0" xfId="37" applyFont="1" applyFill="1"/>
    <xf numFmtId="165" fontId="42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30" fillId="0" borderId="10" xfId="44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41" fillId="24" borderId="12" xfId="37" applyFont="1" applyFill="1" applyBorder="1" applyAlignment="1">
      <alignment horizontal="center" vertical="center" wrapText="1"/>
    </xf>
    <xf numFmtId="0" fontId="41" fillId="24" borderId="24" xfId="37" applyFont="1" applyFill="1" applyBorder="1" applyAlignment="1">
      <alignment horizontal="center" vertical="center" wrapText="1"/>
    </xf>
    <xf numFmtId="0" fontId="41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CB83"/>
  <sheetViews>
    <sheetView tabSelected="1" view="pageBreakPreview" topLeftCell="A15" zoomScale="70" zoomScaleNormal="60" zoomScaleSheetLayoutView="70" workbookViewId="0">
      <pane xSplit="3" ySplit="6" topLeftCell="BI21" activePane="bottomRight" state="frozen"/>
      <selection activeCell="A15" sqref="A15"/>
      <selection pane="topRight" activeCell="D15" sqref="D15"/>
      <selection pane="bottomLeft" activeCell="A21" sqref="A21"/>
      <selection pane="bottomRight" activeCell="BJ21" sqref="BJ21"/>
    </sheetView>
  </sheetViews>
  <sheetFormatPr defaultRowHeight="15.75" x14ac:dyDescent="0.25"/>
  <cols>
    <col min="1" max="1" width="12.75" style="2" customWidth="1"/>
    <col min="2" max="2" width="24" style="2" customWidth="1"/>
    <col min="3" max="3" width="16.375" style="2" customWidth="1"/>
    <col min="4" max="5" width="14.875" style="2" customWidth="1"/>
    <col min="6" max="6" width="7" style="2" customWidth="1"/>
    <col min="7" max="11" width="5.625" style="2" customWidth="1"/>
    <col min="12" max="12" width="15.25" style="2" customWidth="1"/>
    <col min="13" max="13" width="6.25" style="2" customWidth="1"/>
    <col min="14" max="18" width="6.25" style="2" bestFit="1" customWidth="1"/>
    <col min="19" max="19" width="14.75" style="2" customWidth="1"/>
    <col min="20" max="20" width="6.625" style="2" bestFit="1" customWidth="1"/>
    <col min="21" max="25" width="6.25" style="2" bestFit="1" customWidth="1"/>
    <col min="26" max="26" width="15" style="2" customWidth="1"/>
    <col min="27" max="32" width="6.25" style="2" customWidth="1"/>
    <col min="33" max="33" width="15" style="2" customWidth="1"/>
    <col min="34" max="34" width="8.75" style="2" customWidth="1"/>
    <col min="35" max="39" width="6.25" style="2" customWidth="1"/>
    <col min="40" max="40" width="15" style="2" customWidth="1"/>
    <col min="41" max="41" width="10.5" style="2" customWidth="1"/>
    <col min="42" max="43" width="6.25" style="2" customWidth="1"/>
    <col min="44" max="44" width="10.875" style="2" customWidth="1"/>
    <col min="45" max="45" width="6.25" style="2" customWidth="1"/>
    <col min="46" max="46" width="7.375" style="2" customWidth="1"/>
    <col min="47" max="47" width="15.5" style="2" bestFit="1" customWidth="1"/>
    <col min="48" max="48" width="6.625" style="2" bestFit="1" customWidth="1"/>
    <col min="49" max="50" width="6.25" style="2" bestFit="1" customWidth="1"/>
    <col min="51" max="51" width="6.75" style="2" bestFit="1" customWidth="1"/>
    <col min="52" max="53" width="6.25" style="2" bestFit="1" customWidth="1"/>
    <col min="54" max="54" width="15.5" style="2" bestFit="1" customWidth="1"/>
    <col min="55" max="55" width="9.875" style="2" customWidth="1"/>
    <col min="56" max="57" width="6.25" style="2" bestFit="1" customWidth="1"/>
    <col min="58" max="58" width="8" style="2" customWidth="1"/>
    <col min="59" max="60" width="6.25" style="2" bestFit="1" customWidth="1"/>
    <col min="61" max="61" width="15.25" style="2" customWidth="1"/>
    <col min="62" max="62" width="6.25" style="2" customWidth="1"/>
    <col min="63" max="67" width="6.25" style="2" bestFit="1" customWidth="1"/>
    <col min="68" max="68" width="14.875" style="2" customWidth="1"/>
    <col min="69" max="69" width="6.25" style="2" customWidth="1"/>
    <col min="70" max="74" width="6.25" style="2" bestFit="1" customWidth="1"/>
    <col min="75" max="75" width="11.25" style="2" bestFit="1" customWidth="1"/>
    <col min="76" max="76" width="6" style="2" bestFit="1" customWidth="1"/>
    <col min="77" max="77" width="11.25" style="2" customWidth="1"/>
    <col min="78" max="78" width="8.25" style="2" customWidth="1"/>
    <col min="79" max="79" width="30.12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121</v>
      </c>
    </row>
    <row r="4" spans="1:80" s="5" customFormat="1" ht="18.75" x14ac:dyDescent="0.3">
      <c r="A4" s="117" t="s">
        <v>120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</row>
    <row r="5" spans="1:80" s="5" customFormat="1" ht="18.75" x14ac:dyDescent="0.3">
      <c r="A5" s="118" t="s">
        <v>233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x14ac:dyDescent="0.3">
      <c r="A7" s="118" t="s">
        <v>125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</row>
    <row r="8" spans="1:80" x14ac:dyDescent="0.25">
      <c r="A8" s="119" t="s">
        <v>18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120" t="s">
        <v>223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</row>
    <row r="11" spans="1:80" ht="18.75" x14ac:dyDescent="0.3">
      <c r="AA11" s="4"/>
    </row>
    <row r="12" spans="1:80" ht="18.75" x14ac:dyDescent="0.25">
      <c r="A12" s="121" t="s">
        <v>126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</row>
    <row r="13" spans="1:80" x14ac:dyDescent="0.25">
      <c r="A13" s="119" t="s">
        <v>17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x14ac:dyDescent="0.25">
      <c r="A15" s="122" t="s">
        <v>16</v>
      </c>
      <c r="B15" s="102" t="s">
        <v>13</v>
      </c>
      <c r="C15" s="102" t="s">
        <v>4</v>
      </c>
      <c r="D15" s="122" t="s">
        <v>123</v>
      </c>
      <c r="E15" s="103" t="s">
        <v>224</v>
      </c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25"/>
      <c r="BW15" s="105" t="s">
        <v>119</v>
      </c>
      <c r="BX15" s="106"/>
      <c r="BY15" s="106"/>
      <c r="BZ15" s="107"/>
      <c r="CA15" s="102" t="s">
        <v>5</v>
      </c>
    </row>
    <row r="16" spans="1:80" x14ac:dyDescent="0.25">
      <c r="A16" s="123"/>
      <c r="B16" s="102"/>
      <c r="C16" s="102"/>
      <c r="D16" s="123"/>
      <c r="E16" s="103" t="s">
        <v>7</v>
      </c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25"/>
      <c r="AN16" s="103" t="s">
        <v>8</v>
      </c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8"/>
      <c r="BX16" s="109"/>
      <c r="BY16" s="109"/>
      <c r="BZ16" s="110"/>
      <c r="CA16" s="102"/>
      <c r="CB16" s="18"/>
    </row>
    <row r="17" spans="1:80" x14ac:dyDescent="0.25">
      <c r="A17" s="123"/>
      <c r="B17" s="102"/>
      <c r="C17" s="102"/>
      <c r="D17" s="123"/>
      <c r="E17" s="99" t="s">
        <v>10</v>
      </c>
      <c r="F17" s="100"/>
      <c r="G17" s="100"/>
      <c r="H17" s="100"/>
      <c r="I17" s="100"/>
      <c r="J17" s="100"/>
      <c r="K17" s="101"/>
      <c r="L17" s="99" t="s">
        <v>19</v>
      </c>
      <c r="M17" s="100"/>
      <c r="N17" s="100"/>
      <c r="O17" s="100"/>
      <c r="P17" s="100"/>
      <c r="Q17" s="100"/>
      <c r="R17" s="101"/>
      <c r="S17" s="102" t="s">
        <v>20</v>
      </c>
      <c r="T17" s="102"/>
      <c r="U17" s="102"/>
      <c r="V17" s="102"/>
      <c r="W17" s="102"/>
      <c r="X17" s="102"/>
      <c r="Y17" s="102"/>
      <c r="Z17" s="102" t="s">
        <v>22</v>
      </c>
      <c r="AA17" s="102"/>
      <c r="AB17" s="102"/>
      <c r="AC17" s="102"/>
      <c r="AD17" s="102"/>
      <c r="AE17" s="102"/>
      <c r="AF17" s="102"/>
      <c r="AG17" s="98" t="s">
        <v>21</v>
      </c>
      <c r="AH17" s="98"/>
      <c r="AI17" s="98"/>
      <c r="AJ17" s="98"/>
      <c r="AK17" s="98"/>
      <c r="AL17" s="98"/>
      <c r="AM17" s="98"/>
      <c r="AN17" s="102" t="s">
        <v>10</v>
      </c>
      <c r="AO17" s="102"/>
      <c r="AP17" s="102"/>
      <c r="AQ17" s="102"/>
      <c r="AR17" s="102"/>
      <c r="AS17" s="102"/>
      <c r="AT17" s="102"/>
      <c r="AU17" s="99" t="s">
        <v>19</v>
      </c>
      <c r="AV17" s="100"/>
      <c r="AW17" s="100"/>
      <c r="AX17" s="100"/>
      <c r="AY17" s="100"/>
      <c r="AZ17" s="100"/>
      <c r="BA17" s="101"/>
      <c r="BB17" s="99" t="s">
        <v>20</v>
      </c>
      <c r="BC17" s="100"/>
      <c r="BD17" s="100"/>
      <c r="BE17" s="100"/>
      <c r="BF17" s="100"/>
      <c r="BG17" s="100"/>
      <c r="BH17" s="101"/>
      <c r="BI17" s="99" t="s">
        <v>22</v>
      </c>
      <c r="BJ17" s="100"/>
      <c r="BK17" s="100"/>
      <c r="BL17" s="100"/>
      <c r="BM17" s="100"/>
      <c r="BN17" s="100"/>
      <c r="BO17" s="101"/>
      <c r="BP17" s="103" t="s">
        <v>21</v>
      </c>
      <c r="BQ17" s="104"/>
      <c r="BR17" s="104"/>
      <c r="BS17" s="104"/>
      <c r="BT17" s="104"/>
      <c r="BU17" s="104"/>
      <c r="BV17" s="104"/>
      <c r="BW17" s="111"/>
      <c r="BX17" s="112"/>
      <c r="BY17" s="112"/>
      <c r="BZ17" s="113"/>
      <c r="CA17" s="102"/>
      <c r="CB17" s="18"/>
    </row>
    <row r="18" spans="1:80" ht="31.5" x14ac:dyDescent="0.25">
      <c r="A18" s="123"/>
      <c r="B18" s="102"/>
      <c r="C18" s="102"/>
      <c r="D18" s="123"/>
      <c r="E18" s="19" t="s">
        <v>12</v>
      </c>
      <c r="F18" s="98" t="s">
        <v>11</v>
      </c>
      <c r="G18" s="98"/>
      <c r="H18" s="98"/>
      <c r="I18" s="98"/>
      <c r="J18" s="98"/>
      <c r="K18" s="98"/>
      <c r="L18" s="19" t="s">
        <v>12</v>
      </c>
      <c r="M18" s="98" t="s">
        <v>11</v>
      </c>
      <c r="N18" s="98"/>
      <c r="O18" s="98"/>
      <c r="P18" s="98"/>
      <c r="Q18" s="98"/>
      <c r="R18" s="98"/>
      <c r="S18" s="19" t="s">
        <v>12</v>
      </c>
      <c r="T18" s="98" t="s">
        <v>11</v>
      </c>
      <c r="U18" s="98"/>
      <c r="V18" s="98"/>
      <c r="W18" s="98"/>
      <c r="X18" s="98"/>
      <c r="Y18" s="98"/>
      <c r="Z18" s="19" t="s">
        <v>12</v>
      </c>
      <c r="AA18" s="98" t="s">
        <v>11</v>
      </c>
      <c r="AB18" s="98"/>
      <c r="AC18" s="98"/>
      <c r="AD18" s="98"/>
      <c r="AE18" s="98"/>
      <c r="AF18" s="98"/>
      <c r="AG18" s="19" t="s">
        <v>12</v>
      </c>
      <c r="AH18" s="98" t="s">
        <v>11</v>
      </c>
      <c r="AI18" s="98"/>
      <c r="AJ18" s="98"/>
      <c r="AK18" s="98"/>
      <c r="AL18" s="98"/>
      <c r="AM18" s="98"/>
      <c r="AN18" s="19" t="s">
        <v>12</v>
      </c>
      <c r="AO18" s="98" t="s">
        <v>11</v>
      </c>
      <c r="AP18" s="98"/>
      <c r="AQ18" s="98"/>
      <c r="AR18" s="98"/>
      <c r="AS18" s="98"/>
      <c r="AT18" s="98"/>
      <c r="AU18" s="19" t="s">
        <v>12</v>
      </c>
      <c r="AV18" s="98" t="s">
        <v>11</v>
      </c>
      <c r="AW18" s="98"/>
      <c r="AX18" s="98"/>
      <c r="AY18" s="98"/>
      <c r="AZ18" s="98"/>
      <c r="BA18" s="98"/>
      <c r="BB18" s="19" t="s">
        <v>12</v>
      </c>
      <c r="BC18" s="98" t="s">
        <v>11</v>
      </c>
      <c r="BD18" s="98"/>
      <c r="BE18" s="98"/>
      <c r="BF18" s="98"/>
      <c r="BG18" s="98"/>
      <c r="BH18" s="98"/>
      <c r="BI18" s="19" t="s">
        <v>12</v>
      </c>
      <c r="BJ18" s="98" t="s">
        <v>11</v>
      </c>
      <c r="BK18" s="98"/>
      <c r="BL18" s="98"/>
      <c r="BM18" s="98"/>
      <c r="BN18" s="98"/>
      <c r="BO18" s="98"/>
      <c r="BP18" s="19" t="s">
        <v>12</v>
      </c>
      <c r="BQ18" s="98" t="s">
        <v>11</v>
      </c>
      <c r="BR18" s="98"/>
      <c r="BS18" s="98"/>
      <c r="BT18" s="98"/>
      <c r="BU18" s="98"/>
      <c r="BV18" s="98"/>
      <c r="BW18" s="97" t="s">
        <v>12</v>
      </c>
      <c r="BX18" s="97"/>
      <c r="BY18" s="97" t="s">
        <v>11</v>
      </c>
      <c r="BZ18" s="97"/>
      <c r="CA18" s="102"/>
      <c r="CB18" s="18"/>
    </row>
    <row r="19" spans="1:80" ht="67.5" x14ac:dyDescent="0.25">
      <c r="A19" s="124"/>
      <c r="B19" s="102"/>
      <c r="C19" s="102"/>
      <c r="D19" s="124"/>
      <c r="E19" s="16" t="s">
        <v>122</v>
      </c>
      <c r="F19" s="16" t="s">
        <v>122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6" t="s">
        <v>122</v>
      </c>
      <c r="M19" s="16" t="s">
        <v>122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6" t="s">
        <v>122</v>
      </c>
      <c r="T19" s="16" t="s">
        <v>122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6" t="s">
        <v>122</v>
      </c>
      <c r="AA19" s="16" t="s">
        <v>122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6" t="s">
        <v>122</v>
      </c>
      <c r="AH19" s="16" t="s">
        <v>122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6" t="s">
        <v>122</v>
      </c>
      <c r="AO19" s="16" t="s">
        <v>122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208</v>
      </c>
      <c r="AU19" s="16" t="s">
        <v>122</v>
      </c>
      <c r="AV19" s="16" t="s">
        <v>122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208</v>
      </c>
      <c r="BB19" s="16" t="s">
        <v>122</v>
      </c>
      <c r="BC19" s="16" t="s">
        <v>122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208</v>
      </c>
      <c r="BI19" s="16" t="s">
        <v>122</v>
      </c>
      <c r="BJ19" s="16" t="s">
        <v>122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208</v>
      </c>
      <c r="BP19" s="16" t="s">
        <v>122</v>
      </c>
      <c r="BQ19" s="16" t="s">
        <v>122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7" t="s">
        <v>124</v>
      </c>
      <c r="BX19" s="11" t="s">
        <v>6</v>
      </c>
      <c r="BY19" s="17" t="s">
        <v>124</v>
      </c>
      <c r="BZ19" s="11" t="s">
        <v>6</v>
      </c>
      <c r="CA19" s="102"/>
      <c r="CB19" s="18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20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1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ht="47.25" x14ac:dyDescent="0.25">
      <c r="A21" s="23">
        <v>0</v>
      </c>
      <c r="B21" s="24" t="s">
        <v>93</v>
      </c>
      <c r="C21" s="25" t="s">
        <v>127</v>
      </c>
      <c r="D21" s="73">
        <f>D22+D23+D24+D25+D26+D27</f>
        <v>105.06361416666667</v>
      </c>
      <c r="E21" s="73">
        <f>E22+E23+E24+E25+E26+E27</f>
        <v>0</v>
      </c>
      <c r="F21" s="73">
        <f t="shared" ref="F21:BQ21" si="0">F22+F23+F24+F25+F26+F27</f>
        <v>13.661666666666667</v>
      </c>
      <c r="G21" s="73">
        <f t="shared" si="0"/>
        <v>0</v>
      </c>
      <c r="H21" s="73">
        <f t="shared" si="0"/>
        <v>0</v>
      </c>
      <c r="I21" s="73">
        <f t="shared" si="0"/>
        <v>2.153</v>
      </c>
      <c r="J21" s="73">
        <f t="shared" si="0"/>
        <v>0</v>
      </c>
      <c r="K21" s="73">
        <f t="shared" si="0"/>
        <v>0</v>
      </c>
      <c r="L21" s="73">
        <f t="shared" si="0"/>
        <v>0</v>
      </c>
      <c r="M21" s="73">
        <f t="shared" si="0"/>
        <v>0</v>
      </c>
      <c r="N21" s="73">
        <f t="shared" si="0"/>
        <v>0</v>
      </c>
      <c r="O21" s="73">
        <f t="shared" si="0"/>
        <v>0</v>
      </c>
      <c r="P21" s="73">
        <f t="shared" si="0"/>
        <v>0</v>
      </c>
      <c r="Q21" s="73">
        <f t="shared" si="0"/>
        <v>0</v>
      </c>
      <c r="R21" s="73">
        <f t="shared" si="0"/>
        <v>0</v>
      </c>
      <c r="S21" s="73">
        <f t="shared" si="0"/>
        <v>0</v>
      </c>
      <c r="T21" s="73">
        <f t="shared" si="0"/>
        <v>3.3058333333333336</v>
      </c>
      <c r="U21" s="73">
        <f t="shared" si="0"/>
        <v>0</v>
      </c>
      <c r="V21" s="73">
        <f t="shared" si="0"/>
        <v>0</v>
      </c>
      <c r="W21" s="73">
        <f t="shared" si="0"/>
        <v>2.2530000000000001</v>
      </c>
      <c r="X21" s="73">
        <f t="shared" si="0"/>
        <v>0</v>
      </c>
      <c r="Y21" s="73">
        <f t="shared" si="0"/>
        <v>0</v>
      </c>
      <c r="Z21" s="73">
        <f t="shared" si="0"/>
        <v>0</v>
      </c>
      <c r="AA21" s="73">
        <f t="shared" si="0"/>
        <v>0</v>
      </c>
      <c r="AB21" s="73">
        <f t="shared" si="0"/>
        <v>0</v>
      </c>
      <c r="AC21" s="73">
        <f t="shared" si="0"/>
        <v>0</v>
      </c>
      <c r="AD21" s="73">
        <f t="shared" si="0"/>
        <v>0</v>
      </c>
      <c r="AE21" s="73">
        <f t="shared" si="0"/>
        <v>0</v>
      </c>
      <c r="AF21" s="73">
        <f t="shared" si="0"/>
        <v>0</v>
      </c>
      <c r="AG21" s="73">
        <f t="shared" si="0"/>
        <v>0</v>
      </c>
      <c r="AH21" s="73">
        <f t="shared" si="0"/>
        <v>10.355833333333333</v>
      </c>
      <c r="AI21" s="73">
        <f t="shared" si="0"/>
        <v>0</v>
      </c>
      <c r="AJ21" s="73">
        <f t="shared" si="0"/>
        <v>0</v>
      </c>
      <c r="AK21" s="73">
        <f t="shared" si="0"/>
        <v>0</v>
      </c>
      <c r="AL21" s="73">
        <f t="shared" si="0"/>
        <v>0</v>
      </c>
      <c r="AM21" s="73">
        <f t="shared" si="0"/>
        <v>0</v>
      </c>
      <c r="AN21" s="73">
        <f t="shared" si="0"/>
        <v>0</v>
      </c>
      <c r="AO21" s="73">
        <f>AO22+AO23+AO24+AO25+AO26+AO27</f>
        <v>55.014291809999996</v>
      </c>
      <c r="AP21" s="73">
        <f t="shared" si="0"/>
        <v>5.35</v>
      </c>
      <c r="AQ21" s="73">
        <f t="shared" si="0"/>
        <v>0</v>
      </c>
      <c r="AR21" s="73">
        <f t="shared" si="0"/>
        <v>12.07</v>
      </c>
      <c r="AS21" s="73">
        <f t="shared" si="0"/>
        <v>0</v>
      </c>
      <c r="AT21" s="73">
        <f>AT22+AT23+AT24+AT25+AT26+AT27</f>
        <v>9</v>
      </c>
      <c r="AU21" s="73">
        <f t="shared" si="0"/>
        <v>0</v>
      </c>
      <c r="AV21" s="73">
        <f t="shared" si="0"/>
        <v>0.28832879</v>
      </c>
      <c r="AW21" s="73">
        <f t="shared" si="0"/>
        <v>0</v>
      </c>
      <c r="AX21" s="73">
        <f t="shared" si="0"/>
        <v>0</v>
      </c>
      <c r="AY21" s="73">
        <f t="shared" si="0"/>
        <v>0.22</v>
      </c>
      <c r="AZ21" s="73">
        <f t="shared" si="0"/>
        <v>0</v>
      </c>
      <c r="BA21" s="73">
        <f t="shared" si="0"/>
        <v>2</v>
      </c>
      <c r="BB21" s="73">
        <f t="shared" si="0"/>
        <v>0</v>
      </c>
      <c r="BC21" s="73">
        <f t="shared" si="0"/>
        <v>54.606346349999995</v>
      </c>
      <c r="BD21" s="73">
        <f t="shared" si="0"/>
        <v>5.25</v>
      </c>
      <c r="BE21" s="73">
        <f t="shared" si="0"/>
        <v>0</v>
      </c>
      <c r="BF21" s="73">
        <f t="shared" si="0"/>
        <v>11.85</v>
      </c>
      <c r="BG21" s="73">
        <f t="shared" si="0"/>
        <v>0</v>
      </c>
      <c r="BH21" s="73">
        <f t="shared" si="0"/>
        <v>8</v>
      </c>
      <c r="BI21" s="73">
        <f t="shared" si="0"/>
        <v>0</v>
      </c>
      <c r="BJ21" s="73">
        <f t="shared" si="0"/>
        <v>0.11961666999999999</v>
      </c>
      <c r="BK21" s="73">
        <f t="shared" si="0"/>
        <v>0.1</v>
      </c>
      <c r="BL21" s="73">
        <f t="shared" si="0"/>
        <v>0</v>
      </c>
      <c r="BM21" s="73">
        <f t="shared" si="0"/>
        <v>0</v>
      </c>
      <c r="BN21" s="73">
        <f t="shared" si="0"/>
        <v>0</v>
      </c>
      <c r="BO21" s="73">
        <f t="shared" si="0"/>
        <v>0</v>
      </c>
      <c r="BP21" s="73">
        <f t="shared" si="0"/>
        <v>0</v>
      </c>
      <c r="BQ21" s="73">
        <f t="shared" si="0"/>
        <v>0</v>
      </c>
      <c r="BR21" s="73">
        <f t="shared" ref="BR21:BZ21" si="1">BR22+BR23+BR24+BR25+BR26+BR27</f>
        <v>0</v>
      </c>
      <c r="BS21" s="73">
        <f t="shared" si="1"/>
        <v>0</v>
      </c>
      <c r="BT21" s="73">
        <f t="shared" si="1"/>
        <v>0</v>
      </c>
      <c r="BU21" s="73">
        <f t="shared" si="1"/>
        <v>0</v>
      </c>
      <c r="BV21" s="73">
        <f t="shared" si="1"/>
        <v>0</v>
      </c>
      <c r="BW21" s="73">
        <f t="shared" si="1"/>
        <v>0</v>
      </c>
      <c r="BX21" s="80">
        <f t="shared" si="1"/>
        <v>0</v>
      </c>
      <c r="BY21" s="73">
        <f>BY22+BY23+BY24+BY25+BY26+BY27</f>
        <v>51.708458476666664</v>
      </c>
      <c r="BZ21" s="80">
        <f t="shared" si="1"/>
        <v>0</v>
      </c>
      <c r="CA21" s="81" t="s">
        <v>203</v>
      </c>
      <c r="CB21" s="5"/>
    </row>
    <row r="22" spans="1:80" ht="31.5" x14ac:dyDescent="0.25">
      <c r="A22" s="26" t="s">
        <v>128</v>
      </c>
      <c r="B22" s="27" t="s">
        <v>129</v>
      </c>
      <c r="C22" s="28" t="s">
        <v>127</v>
      </c>
      <c r="D22" s="73">
        <f>D29</f>
        <v>59.855252584745763</v>
      </c>
      <c r="E22" s="73">
        <f>E29</f>
        <v>0</v>
      </c>
      <c r="F22" s="73">
        <f t="shared" ref="F22:BQ22" si="2">F29</f>
        <v>0</v>
      </c>
      <c r="G22" s="73">
        <f t="shared" si="2"/>
        <v>0</v>
      </c>
      <c r="H22" s="73">
        <f t="shared" si="2"/>
        <v>0</v>
      </c>
      <c r="I22" s="73">
        <f t="shared" si="2"/>
        <v>0</v>
      </c>
      <c r="J22" s="73">
        <f t="shared" si="2"/>
        <v>0</v>
      </c>
      <c r="K22" s="73">
        <f t="shared" si="2"/>
        <v>0</v>
      </c>
      <c r="L22" s="73">
        <f t="shared" si="2"/>
        <v>0</v>
      </c>
      <c r="M22" s="73">
        <f t="shared" si="2"/>
        <v>0</v>
      </c>
      <c r="N22" s="73">
        <f t="shared" si="2"/>
        <v>0</v>
      </c>
      <c r="O22" s="73">
        <f t="shared" si="2"/>
        <v>0</v>
      </c>
      <c r="P22" s="73">
        <f t="shared" si="2"/>
        <v>0</v>
      </c>
      <c r="Q22" s="73">
        <f t="shared" si="2"/>
        <v>0</v>
      </c>
      <c r="R22" s="73">
        <f t="shared" si="2"/>
        <v>0</v>
      </c>
      <c r="S22" s="73">
        <f t="shared" si="2"/>
        <v>0</v>
      </c>
      <c r="T22" s="73">
        <f t="shared" si="2"/>
        <v>0</v>
      </c>
      <c r="U22" s="73">
        <f t="shared" si="2"/>
        <v>0</v>
      </c>
      <c r="V22" s="73">
        <f t="shared" si="2"/>
        <v>0</v>
      </c>
      <c r="W22" s="73">
        <f t="shared" si="2"/>
        <v>0</v>
      </c>
      <c r="X22" s="73">
        <f t="shared" si="2"/>
        <v>0</v>
      </c>
      <c r="Y22" s="73">
        <f t="shared" si="2"/>
        <v>0</v>
      </c>
      <c r="Z22" s="73">
        <f t="shared" si="2"/>
        <v>0</v>
      </c>
      <c r="AA22" s="73">
        <f t="shared" si="2"/>
        <v>0</v>
      </c>
      <c r="AB22" s="73">
        <f t="shared" si="2"/>
        <v>0</v>
      </c>
      <c r="AC22" s="73">
        <f t="shared" si="2"/>
        <v>0</v>
      </c>
      <c r="AD22" s="73">
        <f t="shared" si="2"/>
        <v>0</v>
      </c>
      <c r="AE22" s="73">
        <f t="shared" si="2"/>
        <v>0</v>
      </c>
      <c r="AF22" s="73">
        <f t="shared" si="2"/>
        <v>0</v>
      </c>
      <c r="AG22" s="73">
        <f t="shared" si="2"/>
        <v>0</v>
      </c>
      <c r="AH22" s="73">
        <f t="shared" si="2"/>
        <v>0</v>
      </c>
      <c r="AI22" s="73">
        <f t="shared" si="2"/>
        <v>0</v>
      </c>
      <c r="AJ22" s="73">
        <f t="shared" si="2"/>
        <v>0</v>
      </c>
      <c r="AK22" s="73">
        <f t="shared" si="2"/>
        <v>0</v>
      </c>
      <c r="AL22" s="73">
        <f t="shared" si="2"/>
        <v>0</v>
      </c>
      <c r="AM22" s="73">
        <f t="shared" si="2"/>
        <v>0</v>
      </c>
      <c r="AN22" s="73">
        <f t="shared" si="2"/>
        <v>0</v>
      </c>
      <c r="AO22" s="73">
        <f>AO29</f>
        <v>45.377988079999994</v>
      </c>
      <c r="AP22" s="73">
        <f t="shared" si="2"/>
        <v>5</v>
      </c>
      <c r="AQ22" s="73">
        <f t="shared" si="2"/>
        <v>0</v>
      </c>
      <c r="AR22" s="73">
        <f t="shared" si="2"/>
        <v>12.07</v>
      </c>
      <c r="AS22" s="73">
        <f t="shared" si="2"/>
        <v>0</v>
      </c>
      <c r="AT22" s="73">
        <f t="shared" si="2"/>
        <v>0</v>
      </c>
      <c r="AU22" s="73">
        <f t="shared" si="2"/>
        <v>0</v>
      </c>
      <c r="AV22" s="73">
        <f t="shared" si="2"/>
        <v>0.15398808</v>
      </c>
      <c r="AW22" s="73">
        <f t="shared" si="2"/>
        <v>0</v>
      </c>
      <c r="AX22" s="73">
        <f t="shared" si="2"/>
        <v>0</v>
      </c>
      <c r="AY22" s="73">
        <f t="shared" si="2"/>
        <v>0.22</v>
      </c>
      <c r="AZ22" s="73">
        <f t="shared" si="2"/>
        <v>0</v>
      </c>
      <c r="BA22" s="73">
        <f t="shared" si="2"/>
        <v>0</v>
      </c>
      <c r="BB22" s="73">
        <f t="shared" si="2"/>
        <v>0</v>
      </c>
      <c r="BC22" s="73">
        <f t="shared" si="2"/>
        <v>45.223999999999997</v>
      </c>
      <c r="BD22" s="73">
        <f t="shared" si="2"/>
        <v>5</v>
      </c>
      <c r="BE22" s="73">
        <f t="shared" si="2"/>
        <v>0</v>
      </c>
      <c r="BF22" s="73">
        <f t="shared" si="2"/>
        <v>11.85</v>
      </c>
      <c r="BG22" s="73">
        <f t="shared" si="2"/>
        <v>0</v>
      </c>
      <c r="BH22" s="73">
        <f t="shared" si="2"/>
        <v>0</v>
      </c>
      <c r="BI22" s="73">
        <f t="shared" si="2"/>
        <v>0</v>
      </c>
      <c r="BJ22" s="73">
        <f t="shared" si="2"/>
        <v>0</v>
      </c>
      <c r="BK22" s="73">
        <f t="shared" si="2"/>
        <v>0</v>
      </c>
      <c r="BL22" s="73">
        <f t="shared" si="2"/>
        <v>0</v>
      </c>
      <c r="BM22" s="73">
        <f t="shared" si="2"/>
        <v>0</v>
      </c>
      <c r="BN22" s="73">
        <f t="shared" si="2"/>
        <v>0</v>
      </c>
      <c r="BO22" s="73">
        <f t="shared" si="2"/>
        <v>0</v>
      </c>
      <c r="BP22" s="73">
        <f t="shared" si="2"/>
        <v>0</v>
      </c>
      <c r="BQ22" s="73">
        <f t="shared" si="2"/>
        <v>0</v>
      </c>
      <c r="BR22" s="73">
        <f t="shared" ref="BR22:CA22" si="3">BR29</f>
        <v>0</v>
      </c>
      <c r="BS22" s="73">
        <f t="shared" si="3"/>
        <v>0</v>
      </c>
      <c r="BT22" s="73">
        <f t="shared" si="3"/>
        <v>0</v>
      </c>
      <c r="BU22" s="73">
        <f t="shared" si="3"/>
        <v>0</v>
      </c>
      <c r="BV22" s="73">
        <f t="shared" si="3"/>
        <v>0</v>
      </c>
      <c r="BW22" s="73">
        <f t="shared" si="3"/>
        <v>0</v>
      </c>
      <c r="BX22" s="80">
        <f t="shared" si="3"/>
        <v>0</v>
      </c>
      <c r="BY22" s="73">
        <f t="shared" si="3"/>
        <v>45.377988079999994</v>
      </c>
      <c r="BZ22" s="80">
        <f t="shared" si="3"/>
        <v>0</v>
      </c>
      <c r="CA22" s="81" t="str">
        <f t="shared" si="3"/>
        <v>нд</v>
      </c>
      <c r="CB22" s="5"/>
    </row>
    <row r="23" spans="1:80" ht="63" x14ac:dyDescent="0.25">
      <c r="A23" s="26" t="s">
        <v>130</v>
      </c>
      <c r="B23" s="27" t="s">
        <v>131</v>
      </c>
      <c r="C23" s="28" t="s">
        <v>127</v>
      </c>
      <c r="D23" s="73">
        <f>D50</f>
        <v>29.104124293785311</v>
      </c>
      <c r="E23" s="73">
        <f>E50</f>
        <v>0</v>
      </c>
      <c r="F23" s="73">
        <f t="shared" ref="F23:BQ23" si="4">F50</f>
        <v>13.661666666666667</v>
      </c>
      <c r="G23" s="73">
        <f t="shared" si="4"/>
        <v>0</v>
      </c>
      <c r="H23" s="73">
        <f t="shared" si="4"/>
        <v>0</v>
      </c>
      <c r="I23" s="73">
        <f t="shared" si="4"/>
        <v>2.153</v>
      </c>
      <c r="J23" s="73">
        <f t="shared" si="4"/>
        <v>0</v>
      </c>
      <c r="K23" s="73">
        <f t="shared" si="4"/>
        <v>0</v>
      </c>
      <c r="L23" s="73">
        <f t="shared" si="4"/>
        <v>0</v>
      </c>
      <c r="M23" s="73">
        <f t="shared" si="4"/>
        <v>0</v>
      </c>
      <c r="N23" s="73">
        <f t="shared" si="4"/>
        <v>0</v>
      </c>
      <c r="O23" s="73">
        <f t="shared" si="4"/>
        <v>0</v>
      </c>
      <c r="P23" s="73">
        <f t="shared" si="4"/>
        <v>0</v>
      </c>
      <c r="Q23" s="73">
        <f t="shared" si="4"/>
        <v>0</v>
      </c>
      <c r="R23" s="73">
        <f t="shared" si="4"/>
        <v>0</v>
      </c>
      <c r="S23" s="73">
        <f t="shared" si="4"/>
        <v>0</v>
      </c>
      <c r="T23" s="73">
        <f t="shared" si="4"/>
        <v>3.3058333333333336</v>
      </c>
      <c r="U23" s="73">
        <f t="shared" si="4"/>
        <v>0</v>
      </c>
      <c r="V23" s="73">
        <f t="shared" si="4"/>
        <v>0</v>
      </c>
      <c r="W23" s="73">
        <f t="shared" si="4"/>
        <v>2.2530000000000001</v>
      </c>
      <c r="X23" s="73">
        <f t="shared" si="4"/>
        <v>0</v>
      </c>
      <c r="Y23" s="73">
        <f t="shared" si="4"/>
        <v>0</v>
      </c>
      <c r="Z23" s="73">
        <f t="shared" si="4"/>
        <v>0</v>
      </c>
      <c r="AA23" s="73">
        <f t="shared" si="4"/>
        <v>0</v>
      </c>
      <c r="AB23" s="73">
        <f t="shared" si="4"/>
        <v>0</v>
      </c>
      <c r="AC23" s="73">
        <f t="shared" si="4"/>
        <v>0</v>
      </c>
      <c r="AD23" s="73">
        <f t="shared" si="4"/>
        <v>0</v>
      </c>
      <c r="AE23" s="73">
        <f t="shared" si="4"/>
        <v>0</v>
      </c>
      <c r="AF23" s="73">
        <f t="shared" si="4"/>
        <v>0</v>
      </c>
      <c r="AG23" s="73">
        <f t="shared" si="4"/>
        <v>0</v>
      </c>
      <c r="AH23" s="73">
        <f t="shared" si="4"/>
        <v>10.355833333333333</v>
      </c>
      <c r="AI23" s="73">
        <f t="shared" si="4"/>
        <v>0</v>
      </c>
      <c r="AJ23" s="73">
        <f t="shared" si="4"/>
        <v>0</v>
      </c>
      <c r="AK23" s="73">
        <f t="shared" si="4"/>
        <v>0</v>
      </c>
      <c r="AL23" s="73">
        <f t="shared" si="4"/>
        <v>0</v>
      </c>
      <c r="AM23" s="73">
        <f t="shared" si="4"/>
        <v>0</v>
      </c>
      <c r="AN23" s="73">
        <f t="shared" si="4"/>
        <v>0</v>
      </c>
      <c r="AO23" s="73">
        <f t="shared" si="4"/>
        <v>0</v>
      </c>
      <c r="AP23" s="73">
        <f t="shared" si="4"/>
        <v>0</v>
      </c>
      <c r="AQ23" s="73">
        <f t="shared" si="4"/>
        <v>0</v>
      </c>
      <c r="AR23" s="73">
        <f t="shared" si="4"/>
        <v>0</v>
      </c>
      <c r="AS23" s="73">
        <f t="shared" si="4"/>
        <v>0</v>
      </c>
      <c r="AT23" s="73">
        <f t="shared" si="4"/>
        <v>0</v>
      </c>
      <c r="AU23" s="73">
        <f t="shared" si="4"/>
        <v>0</v>
      </c>
      <c r="AV23" s="73">
        <f t="shared" si="4"/>
        <v>0</v>
      </c>
      <c r="AW23" s="73">
        <f t="shared" si="4"/>
        <v>0</v>
      </c>
      <c r="AX23" s="73">
        <f t="shared" si="4"/>
        <v>0</v>
      </c>
      <c r="AY23" s="73">
        <f t="shared" si="4"/>
        <v>0</v>
      </c>
      <c r="AZ23" s="73">
        <f t="shared" si="4"/>
        <v>0</v>
      </c>
      <c r="BA23" s="73">
        <f t="shared" si="4"/>
        <v>0</v>
      </c>
      <c r="BB23" s="73">
        <f t="shared" si="4"/>
        <v>0</v>
      </c>
      <c r="BC23" s="73">
        <f t="shared" si="4"/>
        <v>0</v>
      </c>
      <c r="BD23" s="73">
        <f t="shared" si="4"/>
        <v>0</v>
      </c>
      <c r="BE23" s="73">
        <f t="shared" si="4"/>
        <v>0</v>
      </c>
      <c r="BF23" s="73">
        <f t="shared" si="4"/>
        <v>0</v>
      </c>
      <c r="BG23" s="73">
        <f t="shared" si="4"/>
        <v>0</v>
      </c>
      <c r="BH23" s="73">
        <f t="shared" si="4"/>
        <v>0</v>
      </c>
      <c r="BI23" s="73">
        <f t="shared" si="4"/>
        <v>0</v>
      </c>
      <c r="BJ23" s="73">
        <f t="shared" si="4"/>
        <v>0</v>
      </c>
      <c r="BK23" s="73">
        <f t="shared" si="4"/>
        <v>0</v>
      </c>
      <c r="BL23" s="73">
        <f t="shared" si="4"/>
        <v>0</v>
      </c>
      <c r="BM23" s="73">
        <f t="shared" si="4"/>
        <v>0</v>
      </c>
      <c r="BN23" s="73">
        <f t="shared" si="4"/>
        <v>0</v>
      </c>
      <c r="BO23" s="73">
        <f t="shared" si="4"/>
        <v>0</v>
      </c>
      <c r="BP23" s="73">
        <f t="shared" si="4"/>
        <v>0</v>
      </c>
      <c r="BQ23" s="73">
        <f t="shared" si="4"/>
        <v>0</v>
      </c>
      <c r="BR23" s="73">
        <f t="shared" ref="BR23:CA23" si="5">BR50</f>
        <v>0</v>
      </c>
      <c r="BS23" s="73">
        <f t="shared" si="5"/>
        <v>0</v>
      </c>
      <c r="BT23" s="73">
        <f t="shared" si="5"/>
        <v>0</v>
      </c>
      <c r="BU23" s="73">
        <f t="shared" si="5"/>
        <v>0</v>
      </c>
      <c r="BV23" s="73">
        <f t="shared" si="5"/>
        <v>0</v>
      </c>
      <c r="BW23" s="73">
        <f t="shared" si="5"/>
        <v>0</v>
      </c>
      <c r="BX23" s="80">
        <f t="shared" si="5"/>
        <v>0</v>
      </c>
      <c r="BY23" s="73">
        <f t="shared" si="5"/>
        <v>-3.3058333333333336</v>
      </c>
      <c r="BZ23" s="80">
        <f t="shared" si="5"/>
        <v>0</v>
      </c>
      <c r="CA23" s="81" t="str">
        <f t="shared" si="5"/>
        <v>нд</v>
      </c>
      <c r="CB23" s="5"/>
    </row>
    <row r="24" spans="1:80" ht="94.5" x14ac:dyDescent="0.25">
      <c r="A24" s="27" t="s">
        <v>132</v>
      </c>
      <c r="B24" s="27" t="s">
        <v>133</v>
      </c>
      <c r="C24" s="29" t="s">
        <v>127</v>
      </c>
      <c r="D24" s="73">
        <f>D73</f>
        <v>0</v>
      </c>
      <c r="E24" s="73">
        <f>E73</f>
        <v>0</v>
      </c>
      <c r="F24" s="73">
        <f t="shared" ref="F24:BQ24" si="6">F73</f>
        <v>0</v>
      </c>
      <c r="G24" s="73">
        <f t="shared" si="6"/>
        <v>0</v>
      </c>
      <c r="H24" s="73">
        <f t="shared" si="6"/>
        <v>0</v>
      </c>
      <c r="I24" s="73">
        <f t="shared" si="6"/>
        <v>0</v>
      </c>
      <c r="J24" s="73">
        <f t="shared" si="6"/>
        <v>0</v>
      </c>
      <c r="K24" s="73">
        <f t="shared" si="6"/>
        <v>0</v>
      </c>
      <c r="L24" s="73">
        <f t="shared" si="6"/>
        <v>0</v>
      </c>
      <c r="M24" s="73">
        <f t="shared" si="6"/>
        <v>0</v>
      </c>
      <c r="N24" s="73">
        <f t="shared" si="6"/>
        <v>0</v>
      </c>
      <c r="O24" s="73">
        <f t="shared" si="6"/>
        <v>0</v>
      </c>
      <c r="P24" s="73">
        <f t="shared" si="6"/>
        <v>0</v>
      </c>
      <c r="Q24" s="73">
        <f t="shared" si="6"/>
        <v>0</v>
      </c>
      <c r="R24" s="73">
        <f t="shared" si="6"/>
        <v>0</v>
      </c>
      <c r="S24" s="73">
        <f t="shared" si="6"/>
        <v>0</v>
      </c>
      <c r="T24" s="73">
        <f t="shared" si="6"/>
        <v>0</v>
      </c>
      <c r="U24" s="73">
        <f t="shared" si="6"/>
        <v>0</v>
      </c>
      <c r="V24" s="73">
        <f t="shared" si="6"/>
        <v>0</v>
      </c>
      <c r="W24" s="73">
        <f t="shared" si="6"/>
        <v>0</v>
      </c>
      <c r="X24" s="73">
        <f t="shared" si="6"/>
        <v>0</v>
      </c>
      <c r="Y24" s="73">
        <f t="shared" si="6"/>
        <v>0</v>
      </c>
      <c r="Z24" s="73">
        <f t="shared" si="6"/>
        <v>0</v>
      </c>
      <c r="AA24" s="73">
        <f t="shared" si="6"/>
        <v>0</v>
      </c>
      <c r="AB24" s="73">
        <f t="shared" si="6"/>
        <v>0</v>
      </c>
      <c r="AC24" s="73">
        <f t="shared" si="6"/>
        <v>0</v>
      </c>
      <c r="AD24" s="73">
        <f t="shared" si="6"/>
        <v>0</v>
      </c>
      <c r="AE24" s="73">
        <f t="shared" si="6"/>
        <v>0</v>
      </c>
      <c r="AF24" s="73">
        <f t="shared" si="6"/>
        <v>0</v>
      </c>
      <c r="AG24" s="73">
        <f t="shared" si="6"/>
        <v>0</v>
      </c>
      <c r="AH24" s="73">
        <f t="shared" si="6"/>
        <v>0</v>
      </c>
      <c r="AI24" s="73">
        <f t="shared" si="6"/>
        <v>0</v>
      </c>
      <c r="AJ24" s="73">
        <f t="shared" si="6"/>
        <v>0</v>
      </c>
      <c r="AK24" s="73">
        <f t="shared" si="6"/>
        <v>0</v>
      </c>
      <c r="AL24" s="73">
        <f t="shared" si="6"/>
        <v>0</v>
      </c>
      <c r="AM24" s="73">
        <f t="shared" si="6"/>
        <v>0</v>
      </c>
      <c r="AN24" s="73">
        <f t="shared" si="6"/>
        <v>0</v>
      </c>
      <c r="AO24" s="73">
        <f t="shared" si="6"/>
        <v>0</v>
      </c>
      <c r="AP24" s="73">
        <f t="shared" si="6"/>
        <v>0</v>
      </c>
      <c r="AQ24" s="73">
        <f t="shared" si="6"/>
        <v>0</v>
      </c>
      <c r="AR24" s="73">
        <f t="shared" si="6"/>
        <v>0</v>
      </c>
      <c r="AS24" s="73">
        <f t="shared" si="6"/>
        <v>0</v>
      </c>
      <c r="AT24" s="73">
        <f t="shared" si="6"/>
        <v>0</v>
      </c>
      <c r="AU24" s="73">
        <f t="shared" si="6"/>
        <v>0</v>
      </c>
      <c r="AV24" s="73">
        <f t="shared" si="6"/>
        <v>0</v>
      </c>
      <c r="AW24" s="73">
        <f t="shared" si="6"/>
        <v>0</v>
      </c>
      <c r="AX24" s="73">
        <f t="shared" si="6"/>
        <v>0</v>
      </c>
      <c r="AY24" s="73">
        <f t="shared" si="6"/>
        <v>0</v>
      </c>
      <c r="AZ24" s="73">
        <f t="shared" si="6"/>
        <v>0</v>
      </c>
      <c r="BA24" s="73">
        <f t="shared" si="6"/>
        <v>0</v>
      </c>
      <c r="BB24" s="73">
        <f t="shared" si="6"/>
        <v>0</v>
      </c>
      <c r="BC24" s="73">
        <f t="shared" si="6"/>
        <v>0</v>
      </c>
      <c r="BD24" s="73">
        <f t="shared" si="6"/>
        <v>0</v>
      </c>
      <c r="BE24" s="73">
        <f t="shared" si="6"/>
        <v>0</v>
      </c>
      <c r="BF24" s="73">
        <f t="shared" si="6"/>
        <v>0</v>
      </c>
      <c r="BG24" s="73">
        <f t="shared" si="6"/>
        <v>0</v>
      </c>
      <c r="BH24" s="73">
        <f t="shared" si="6"/>
        <v>0</v>
      </c>
      <c r="BI24" s="73">
        <f t="shared" si="6"/>
        <v>0</v>
      </c>
      <c r="BJ24" s="73">
        <f t="shared" si="6"/>
        <v>0</v>
      </c>
      <c r="BK24" s="73">
        <f t="shared" si="6"/>
        <v>0</v>
      </c>
      <c r="BL24" s="73">
        <f t="shared" si="6"/>
        <v>0</v>
      </c>
      <c r="BM24" s="73">
        <f t="shared" si="6"/>
        <v>0</v>
      </c>
      <c r="BN24" s="73">
        <f t="shared" si="6"/>
        <v>0</v>
      </c>
      <c r="BO24" s="73">
        <f t="shared" si="6"/>
        <v>0</v>
      </c>
      <c r="BP24" s="73">
        <f t="shared" si="6"/>
        <v>0</v>
      </c>
      <c r="BQ24" s="73">
        <f t="shared" si="6"/>
        <v>0</v>
      </c>
      <c r="BR24" s="73">
        <f t="shared" ref="BR24:CA24" si="7">BR73</f>
        <v>0</v>
      </c>
      <c r="BS24" s="73">
        <f t="shared" si="7"/>
        <v>0</v>
      </c>
      <c r="BT24" s="73">
        <f t="shared" si="7"/>
        <v>0</v>
      </c>
      <c r="BU24" s="73">
        <f t="shared" si="7"/>
        <v>0</v>
      </c>
      <c r="BV24" s="73">
        <f t="shared" si="7"/>
        <v>0</v>
      </c>
      <c r="BW24" s="73">
        <f t="shared" si="7"/>
        <v>0</v>
      </c>
      <c r="BX24" s="80">
        <f t="shared" si="7"/>
        <v>0</v>
      </c>
      <c r="BY24" s="73">
        <f t="shared" si="7"/>
        <v>0</v>
      </c>
      <c r="BZ24" s="80">
        <f t="shared" si="7"/>
        <v>0</v>
      </c>
      <c r="CA24" s="81" t="str">
        <f t="shared" si="7"/>
        <v>нд</v>
      </c>
      <c r="CB24" s="5"/>
    </row>
    <row r="25" spans="1:80" ht="63" x14ac:dyDescent="0.25">
      <c r="A25" s="26" t="s">
        <v>134</v>
      </c>
      <c r="B25" s="27" t="s">
        <v>135</v>
      </c>
      <c r="C25" s="28" t="s">
        <v>127</v>
      </c>
      <c r="D25" s="73">
        <f t="shared" ref="D25:E27" si="8">D76</f>
        <v>0</v>
      </c>
      <c r="E25" s="73">
        <f t="shared" si="8"/>
        <v>0</v>
      </c>
      <c r="F25" s="73">
        <f t="shared" ref="F25:AM27" si="9">F76</f>
        <v>0</v>
      </c>
      <c r="G25" s="73">
        <f t="shared" si="9"/>
        <v>0</v>
      </c>
      <c r="H25" s="73">
        <f t="shared" si="9"/>
        <v>0</v>
      </c>
      <c r="I25" s="73">
        <f t="shared" si="9"/>
        <v>0</v>
      </c>
      <c r="J25" s="73">
        <f t="shared" si="9"/>
        <v>0</v>
      </c>
      <c r="K25" s="73">
        <f t="shared" si="9"/>
        <v>0</v>
      </c>
      <c r="L25" s="73">
        <f t="shared" si="9"/>
        <v>0</v>
      </c>
      <c r="M25" s="73">
        <f t="shared" si="9"/>
        <v>0</v>
      </c>
      <c r="N25" s="73">
        <f t="shared" si="9"/>
        <v>0</v>
      </c>
      <c r="O25" s="73">
        <f t="shared" si="9"/>
        <v>0</v>
      </c>
      <c r="P25" s="73">
        <f t="shared" si="9"/>
        <v>0</v>
      </c>
      <c r="Q25" s="73">
        <f t="shared" si="9"/>
        <v>0</v>
      </c>
      <c r="R25" s="73">
        <f t="shared" si="9"/>
        <v>0</v>
      </c>
      <c r="S25" s="73">
        <f t="shared" si="9"/>
        <v>0</v>
      </c>
      <c r="T25" s="73">
        <f t="shared" si="9"/>
        <v>0</v>
      </c>
      <c r="U25" s="73">
        <f t="shared" si="9"/>
        <v>0</v>
      </c>
      <c r="V25" s="73">
        <f t="shared" si="9"/>
        <v>0</v>
      </c>
      <c r="W25" s="73">
        <f t="shared" si="9"/>
        <v>0</v>
      </c>
      <c r="X25" s="73">
        <f t="shared" si="9"/>
        <v>0</v>
      </c>
      <c r="Y25" s="73">
        <f t="shared" si="9"/>
        <v>0</v>
      </c>
      <c r="Z25" s="73">
        <f t="shared" si="9"/>
        <v>0</v>
      </c>
      <c r="AA25" s="73">
        <f t="shared" si="9"/>
        <v>0</v>
      </c>
      <c r="AB25" s="73">
        <f t="shared" si="9"/>
        <v>0</v>
      </c>
      <c r="AC25" s="73">
        <f t="shared" si="9"/>
        <v>0</v>
      </c>
      <c r="AD25" s="73">
        <f t="shared" si="9"/>
        <v>0</v>
      </c>
      <c r="AE25" s="73">
        <f t="shared" si="9"/>
        <v>0</v>
      </c>
      <c r="AF25" s="73">
        <f t="shared" si="9"/>
        <v>0</v>
      </c>
      <c r="AG25" s="73">
        <f t="shared" si="9"/>
        <v>0</v>
      </c>
      <c r="AH25" s="73">
        <f t="shared" si="9"/>
        <v>0</v>
      </c>
      <c r="AI25" s="73">
        <f t="shared" si="9"/>
        <v>0</v>
      </c>
      <c r="AJ25" s="73">
        <f t="shared" si="9"/>
        <v>0</v>
      </c>
      <c r="AK25" s="73">
        <f t="shared" si="9"/>
        <v>0</v>
      </c>
      <c r="AL25" s="73">
        <f t="shared" si="9"/>
        <v>0</v>
      </c>
      <c r="AM25" s="73">
        <f t="shared" si="9"/>
        <v>0</v>
      </c>
      <c r="AN25" s="73">
        <f t="shared" ref="AN25:BW27" si="10">AN76</f>
        <v>0</v>
      </c>
      <c r="AO25" s="73">
        <f t="shared" si="10"/>
        <v>0</v>
      </c>
      <c r="AP25" s="73">
        <f t="shared" si="10"/>
        <v>0</v>
      </c>
      <c r="AQ25" s="73">
        <f t="shared" si="10"/>
        <v>0</v>
      </c>
      <c r="AR25" s="73">
        <f t="shared" si="10"/>
        <v>0</v>
      </c>
      <c r="AS25" s="73">
        <f t="shared" si="10"/>
        <v>0</v>
      </c>
      <c r="AT25" s="73">
        <f t="shared" si="10"/>
        <v>0</v>
      </c>
      <c r="AU25" s="73">
        <f t="shared" si="10"/>
        <v>0</v>
      </c>
      <c r="AV25" s="73">
        <f t="shared" si="10"/>
        <v>0</v>
      </c>
      <c r="AW25" s="73">
        <f t="shared" si="10"/>
        <v>0</v>
      </c>
      <c r="AX25" s="73">
        <f t="shared" si="10"/>
        <v>0</v>
      </c>
      <c r="AY25" s="73">
        <f t="shared" si="10"/>
        <v>0</v>
      </c>
      <c r="AZ25" s="73">
        <f t="shared" si="10"/>
        <v>0</v>
      </c>
      <c r="BA25" s="73">
        <f t="shared" si="10"/>
        <v>0</v>
      </c>
      <c r="BB25" s="73">
        <f t="shared" si="10"/>
        <v>0</v>
      </c>
      <c r="BC25" s="73">
        <f t="shared" si="10"/>
        <v>0</v>
      </c>
      <c r="BD25" s="73">
        <f t="shared" si="10"/>
        <v>0</v>
      </c>
      <c r="BE25" s="73">
        <f t="shared" si="10"/>
        <v>0</v>
      </c>
      <c r="BF25" s="73">
        <f t="shared" si="10"/>
        <v>0</v>
      </c>
      <c r="BG25" s="73">
        <f t="shared" si="10"/>
        <v>0</v>
      </c>
      <c r="BH25" s="73">
        <f t="shared" si="10"/>
        <v>0</v>
      </c>
      <c r="BI25" s="73">
        <f t="shared" si="10"/>
        <v>0</v>
      </c>
      <c r="BJ25" s="73">
        <f t="shared" si="10"/>
        <v>0</v>
      </c>
      <c r="BK25" s="73">
        <f t="shared" si="10"/>
        <v>0</v>
      </c>
      <c r="BL25" s="73">
        <f t="shared" si="10"/>
        <v>0</v>
      </c>
      <c r="BM25" s="73">
        <f t="shared" si="10"/>
        <v>0</v>
      </c>
      <c r="BN25" s="73">
        <f t="shared" si="10"/>
        <v>0</v>
      </c>
      <c r="BO25" s="73">
        <f t="shared" si="10"/>
        <v>0</v>
      </c>
      <c r="BP25" s="73">
        <f t="shared" si="10"/>
        <v>0</v>
      </c>
      <c r="BQ25" s="73">
        <f t="shared" si="10"/>
        <v>0</v>
      </c>
      <c r="BR25" s="73">
        <f t="shared" si="10"/>
        <v>0</v>
      </c>
      <c r="BS25" s="73">
        <f t="shared" si="10"/>
        <v>0</v>
      </c>
      <c r="BT25" s="73">
        <f t="shared" si="10"/>
        <v>0</v>
      </c>
      <c r="BU25" s="73">
        <f t="shared" si="10"/>
        <v>0</v>
      </c>
      <c r="BV25" s="73">
        <f t="shared" si="10"/>
        <v>0</v>
      </c>
      <c r="BW25" s="73">
        <f t="shared" si="10"/>
        <v>0</v>
      </c>
      <c r="BX25" s="80">
        <f t="shared" ref="BX25:CA25" si="11">BX76</f>
        <v>0</v>
      </c>
      <c r="BY25" s="73">
        <f t="shared" si="11"/>
        <v>0</v>
      </c>
      <c r="BZ25" s="80">
        <f t="shared" si="11"/>
        <v>0</v>
      </c>
      <c r="CA25" s="81" t="str">
        <f t="shared" si="11"/>
        <v>нд</v>
      </c>
      <c r="CB25" s="5"/>
    </row>
    <row r="26" spans="1:80" ht="78.75" x14ac:dyDescent="0.25">
      <c r="A26" s="27" t="s">
        <v>136</v>
      </c>
      <c r="B26" s="27" t="s">
        <v>137</v>
      </c>
      <c r="C26" s="29" t="s">
        <v>127</v>
      </c>
      <c r="D26" s="73">
        <f t="shared" si="8"/>
        <v>0</v>
      </c>
      <c r="E26" s="73">
        <f t="shared" si="8"/>
        <v>0</v>
      </c>
      <c r="F26" s="73">
        <f t="shared" si="9"/>
        <v>0</v>
      </c>
      <c r="G26" s="73">
        <f t="shared" si="9"/>
        <v>0</v>
      </c>
      <c r="H26" s="73">
        <f t="shared" si="9"/>
        <v>0</v>
      </c>
      <c r="I26" s="73">
        <f t="shared" si="9"/>
        <v>0</v>
      </c>
      <c r="J26" s="73">
        <f t="shared" si="9"/>
        <v>0</v>
      </c>
      <c r="K26" s="73">
        <f t="shared" si="9"/>
        <v>0</v>
      </c>
      <c r="L26" s="73">
        <f t="shared" si="9"/>
        <v>0</v>
      </c>
      <c r="M26" s="73">
        <f t="shared" si="9"/>
        <v>0</v>
      </c>
      <c r="N26" s="73">
        <f t="shared" si="9"/>
        <v>0</v>
      </c>
      <c r="O26" s="73">
        <f t="shared" si="9"/>
        <v>0</v>
      </c>
      <c r="P26" s="73">
        <f t="shared" si="9"/>
        <v>0</v>
      </c>
      <c r="Q26" s="73">
        <f t="shared" si="9"/>
        <v>0</v>
      </c>
      <c r="R26" s="73">
        <f t="shared" si="9"/>
        <v>0</v>
      </c>
      <c r="S26" s="73">
        <f t="shared" si="9"/>
        <v>0</v>
      </c>
      <c r="T26" s="73">
        <f t="shared" si="9"/>
        <v>0</v>
      </c>
      <c r="U26" s="73">
        <f t="shared" si="9"/>
        <v>0</v>
      </c>
      <c r="V26" s="73">
        <f t="shared" si="9"/>
        <v>0</v>
      </c>
      <c r="W26" s="73">
        <f t="shared" si="9"/>
        <v>0</v>
      </c>
      <c r="X26" s="73">
        <f t="shared" si="9"/>
        <v>0</v>
      </c>
      <c r="Y26" s="73">
        <f t="shared" si="9"/>
        <v>0</v>
      </c>
      <c r="Z26" s="73">
        <f t="shared" si="9"/>
        <v>0</v>
      </c>
      <c r="AA26" s="73">
        <f t="shared" si="9"/>
        <v>0</v>
      </c>
      <c r="AB26" s="73">
        <f t="shared" si="9"/>
        <v>0</v>
      </c>
      <c r="AC26" s="73">
        <f t="shared" si="9"/>
        <v>0</v>
      </c>
      <c r="AD26" s="73">
        <f t="shared" si="9"/>
        <v>0</v>
      </c>
      <c r="AE26" s="73">
        <f t="shared" si="9"/>
        <v>0</v>
      </c>
      <c r="AF26" s="73">
        <f t="shared" si="9"/>
        <v>0</v>
      </c>
      <c r="AG26" s="73">
        <f t="shared" si="9"/>
        <v>0</v>
      </c>
      <c r="AH26" s="73">
        <f t="shared" si="9"/>
        <v>0</v>
      </c>
      <c r="AI26" s="73">
        <f t="shared" si="9"/>
        <v>0</v>
      </c>
      <c r="AJ26" s="73">
        <f t="shared" si="9"/>
        <v>0</v>
      </c>
      <c r="AK26" s="73">
        <f t="shared" si="9"/>
        <v>0</v>
      </c>
      <c r="AL26" s="73">
        <f t="shared" si="9"/>
        <v>0</v>
      </c>
      <c r="AM26" s="73">
        <f t="shared" si="9"/>
        <v>0</v>
      </c>
      <c r="AN26" s="73">
        <f t="shared" si="10"/>
        <v>0</v>
      </c>
      <c r="AO26" s="73">
        <f t="shared" si="10"/>
        <v>0</v>
      </c>
      <c r="AP26" s="73">
        <f t="shared" si="10"/>
        <v>0</v>
      </c>
      <c r="AQ26" s="73">
        <f t="shared" si="10"/>
        <v>0</v>
      </c>
      <c r="AR26" s="73">
        <f t="shared" si="10"/>
        <v>0</v>
      </c>
      <c r="AS26" s="73">
        <f t="shared" si="10"/>
        <v>0</v>
      </c>
      <c r="AT26" s="73">
        <f t="shared" si="10"/>
        <v>0</v>
      </c>
      <c r="AU26" s="73">
        <f t="shared" si="10"/>
        <v>0</v>
      </c>
      <c r="AV26" s="73">
        <f t="shared" si="10"/>
        <v>0</v>
      </c>
      <c r="AW26" s="73">
        <f t="shared" si="10"/>
        <v>0</v>
      </c>
      <c r="AX26" s="73">
        <f t="shared" si="10"/>
        <v>0</v>
      </c>
      <c r="AY26" s="73">
        <f t="shared" si="10"/>
        <v>0</v>
      </c>
      <c r="AZ26" s="73">
        <f t="shared" si="10"/>
        <v>0</v>
      </c>
      <c r="BA26" s="73">
        <f t="shared" si="10"/>
        <v>0</v>
      </c>
      <c r="BB26" s="73">
        <f t="shared" si="10"/>
        <v>0</v>
      </c>
      <c r="BC26" s="73">
        <f t="shared" si="10"/>
        <v>0</v>
      </c>
      <c r="BD26" s="73">
        <f t="shared" si="10"/>
        <v>0</v>
      </c>
      <c r="BE26" s="73">
        <f t="shared" si="10"/>
        <v>0</v>
      </c>
      <c r="BF26" s="73">
        <f t="shared" si="10"/>
        <v>0</v>
      </c>
      <c r="BG26" s="73">
        <f t="shared" si="10"/>
        <v>0</v>
      </c>
      <c r="BH26" s="73">
        <f t="shared" si="10"/>
        <v>0</v>
      </c>
      <c r="BI26" s="73">
        <f t="shared" si="10"/>
        <v>0</v>
      </c>
      <c r="BJ26" s="73">
        <f t="shared" si="10"/>
        <v>0</v>
      </c>
      <c r="BK26" s="73">
        <f t="shared" si="10"/>
        <v>0</v>
      </c>
      <c r="BL26" s="73">
        <f t="shared" si="10"/>
        <v>0</v>
      </c>
      <c r="BM26" s="73">
        <f t="shared" si="10"/>
        <v>0</v>
      </c>
      <c r="BN26" s="73">
        <f t="shared" si="10"/>
        <v>0</v>
      </c>
      <c r="BO26" s="73">
        <f t="shared" si="10"/>
        <v>0</v>
      </c>
      <c r="BP26" s="73">
        <f t="shared" si="10"/>
        <v>0</v>
      </c>
      <c r="BQ26" s="73">
        <f t="shared" si="10"/>
        <v>0</v>
      </c>
      <c r="BR26" s="73">
        <f t="shared" si="10"/>
        <v>0</v>
      </c>
      <c r="BS26" s="73">
        <f t="shared" si="10"/>
        <v>0</v>
      </c>
      <c r="BT26" s="73">
        <f t="shared" si="10"/>
        <v>0</v>
      </c>
      <c r="BU26" s="73">
        <f t="shared" si="10"/>
        <v>0</v>
      </c>
      <c r="BV26" s="73">
        <f t="shared" si="10"/>
        <v>0</v>
      </c>
      <c r="BW26" s="73">
        <f t="shared" si="10"/>
        <v>0</v>
      </c>
      <c r="BX26" s="80">
        <f t="shared" ref="BX26:CA26" si="12">BX77</f>
        <v>0</v>
      </c>
      <c r="BY26" s="73">
        <f t="shared" si="12"/>
        <v>0</v>
      </c>
      <c r="BZ26" s="80">
        <f t="shared" si="12"/>
        <v>0</v>
      </c>
      <c r="CA26" s="81" t="str">
        <f t="shared" si="12"/>
        <v>нд</v>
      </c>
      <c r="CB26" s="5"/>
    </row>
    <row r="27" spans="1:80" ht="31.5" x14ac:dyDescent="0.25">
      <c r="A27" s="26" t="s">
        <v>138</v>
      </c>
      <c r="B27" s="27" t="s">
        <v>139</v>
      </c>
      <c r="C27" s="28" t="s">
        <v>127</v>
      </c>
      <c r="D27" s="73">
        <f t="shared" si="8"/>
        <v>16.104237288135593</v>
      </c>
      <c r="E27" s="73">
        <f t="shared" si="8"/>
        <v>0</v>
      </c>
      <c r="F27" s="73">
        <f t="shared" si="9"/>
        <v>0</v>
      </c>
      <c r="G27" s="73">
        <f t="shared" si="9"/>
        <v>0</v>
      </c>
      <c r="H27" s="73">
        <f t="shared" si="9"/>
        <v>0</v>
      </c>
      <c r="I27" s="73">
        <f t="shared" si="9"/>
        <v>0</v>
      </c>
      <c r="J27" s="73">
        <f t="shared" si="9"/>
        <v>0</v>
      </c>
      <c r="K27" s="73">
        <f t="shared" si="9"/>
        <v>0</v>
      </c>
      <c r="L27" s="73">
        <f t="shared" si="9"/>
        <v>0</v>
      </c>
      <c r="M27" s="73">
        <f t="shared" si="9"/>
        <v>0</v>
      </c>
      <c r="N27" s="73">
        <f t="shared" si="9"/>
        <v>0</v>
      </c>
      <c r="O27" s="73">
        <f t="shared" si="9"/>
        <v>0</v>
      </c>
      <c r="P27" s="73">
        <f t="shared" si="9"/>
        <v>0</v>
      </c>
      <c r="Q27" s="73">
        <f t="shared" si="9"/>
        <v>0</v>
      </c>
      <c r="R27" s="73">
        <f t="shared" si="9"/>
        <v>0</v>
      </c>
      <c r="S27" s="73">
        <f t="shared" si="9"/>
        <v>0</v>
      </c>
      <c r="T27" s="73">
        <f t="shared" si="9"/>
        <v>0</v>
      </c>
      <c r="U27" s="73">
        <f t="shared" si="9"/>
        <v>0</v>
      </c>
      <c r="V27" s="73">
        <f t="shared" si="9"/>
        <v>0</v>
      </c>
      <c r="W27" s="73">
        <f t="shared" si="9"/>
        <v>0</v>
      </c>
      <c r="X27" s="73">
        <f t="shared" si="9"/>
        <v>0</v>
      </c>
      <c r="Y27" s="73">
        <f t="shared" si="9"/>
        <v>0</v>
      </c>
      <c r="Z27" s="73">
        <f t="shared" si="9"/>
        <v>0</v>
      </c>
      <c r="AA27" s="73">
        <f t="shared" si="9"/>
        <v>0</v>
      </c>
      <c r="AB27" s="73">
        <f t="shared" si="9"/>
        <v>0</v>
      </c>
      <c r="AC27" s="73">
        <f t="shared" si="9"/>
        <v>0</v>
      </c>
      <c r="AD27" s="73">
        <f t="shared" si="9"/>
        <v>0</v>
      </c>
      <c r="AE27" s="73">
        <f t="shared" si="9"/>
        <v>0</v>
      </c>
      <c r="AF27" s="73">
        <f t="shared" si="9"/>
        <v>0</v>
      </c>
      <c r="AG27" s="73">
        <f t="shared" si="9"/>
        <v>0</v>
      </c>
      <c r="AH27" s="73">
        <f t="shared" si="9"/>
        <v>0</v>
      </c>
      <c r="AI27" s="73">
        <f t="shared" si="9"/>
        <v>0</v>
      </c>
      <c r="AJ27" s="73">
        <f t="shared" si="9"/>
        <v>0</v>
      </c>
      <c r="AK27" s="73">
        <f t="shared" si="9"/>
        <v>0</v>
      </c>
      <c r="AL27" s="73">
        <f t="shared" si="9"/>
        <v>0</v>
      </c>
      <c r="AM27" s="73">
        <f t="shared" si="9"/>
        <v>0</v>
      </c>
      <c r="AN27" s="73">
        <f t="shared" si="10"/>
        <v>0</v>
      </c>
      <c r="AO27" s="73">
        <f t="shared" si="10"/>
        <v>9.6363037299999998</v>
      </c>
      <c r="AP27" s="73">
        <f t="shared" si="10"/>
        <v>0.35</v>
      </c>
      <c r="AQ27" s="73">
        <f t="shared" si="10"/>
        <v>0</v>
      </c>
      <c r="AR27" s="73">
        <f t="shared" si="10"/>
        <v>0</v>
      </c>
      <c r="AS27" s="73">
        <f t="shared" si="10"/>
        <v>0</v>
      </c>
      <c r="AT27" s="73">
        <f t="shared" si="10"/>
        <v>9</v>
      </c>
      <c r="AU27" s="73">
        <f t="shared" si="10"/>
        <v>0</v>
      </c>
      <c r="AV27" s="73">
        <f t="shared" si="10"/>
        <v>0.13434071000000003</v>
      </c>
      <c r="AW27" s="73">
        <f t="shared" si="10"/>
        <v>0</v>
      </c>
      <c r="AX27" s="73">
        <f t="shared" si="10"/>
        <v>0</v>
      </c>
      <c r="AY27" s="73">
        <f t="shared" si="10"/>
        <v>0</v>
      </c>
      <c r="AZ27" s="73">
        <f t="shared" si="10"/>
        <v>0</v>
      </c>
      <c r="BA27" s="73">
        <f t="shared" si="10"/>
        <v>2</v>
      </c>
      <c r="BB27" s="73">
        <f t="shared" si="10"/>
        <v>0</v>
      </c>
      <c r="BC27" s="73">
        <f t="shared" si="10"/>
        <v>9.3823463499999988</v>
      </c>
      <c r="BD27" s="73">
        <f t="shared" si="10"/>
        <v>0.25</v>
      </c>
      <c r="BE27" s="73">
        <f t="shared" si="10"/>
        <v>0</v>
      </c>
      <c r="BF27" s="73">
        <f t="shared" si="10"/>
        <v>0</v>
      </c>
      <c r="BG27" s="73">
        <f t="shared" si="10"/>
        <v>0</v>
      </c>
      <c r="BH27" s="73">
        <f t="shared" si="10"/>
        <v>8</v>
      </c>
      <c r="BI27" s="73">
        <f t="shared" si="10"/>
        <v>0</v>
      </c>
      <c r="BJ27" s="73">
        <f t="shared" si="10"/>
        <v>0.11961666999999999</v>
      </c>
      <c r="BK27" s="73">
        <f t="shared" si="10"/>
        <v>0.1</v>
      </c>
      <c r="BL27" s="73">
        <f t="shared" si="10"/>
        <v>0</v>
      </c>
      <c r="BM27" s="73">
        <f t="shared" si="10"/>
        <v>0</v>
      </c>
      <c r="BN27" s="73">
        <f t="shared" si="10"/>
        <v>0</v>
      </c>
      <c r="BO27" s="73">
        <f t="shared" si="10"/>
        <v>0</v>
      </c>
      <c r="BP27" s="73">
        <f t="shared" si="10"/>
        <v>0</v>
      </c>
      <c r="BQ27" s="73">
        <f t="shared" si="10"/>
        <v>0</v>
      </c>
      <c r="BR27" s="73">
        <f t="shared" si="10"/>
        <v>0</v>
      </c>
      <c r="BS27" s="73">
        <f t="shared" si="10"/>
        <v>0</v>
      </c>
      <c r="BT27" s="73">
        <f t="shared" si="10"/>
        <v>0</v>
      </c>
      <c r="BU27" s="73">
        <f t="shared" si="10"/>
        <v>0</v>
      </c>
      <c r="BV27" s="73">
        <f t="shared" si="10"/>
        <v>0</v>
      </c>
      <c r="BW27" s="73">
        <f t="shared" si="10"/>
        <v>0</v>
      </c>
      <c r="BX27" s="80">
        <f t="shared" ref="BX27:CA27" si="13">BX78</f>
        <v>0</v>
      </c>
      <c r="BY27" s="73">
        <f>BY78</f>
        <v>9.6363037299999998</v>
      </c>
      <c r="BZ27" s="80">
        <f t="shared" si="13"/>
        <v>0</v>
      </c>
      <c r="CA27" s="81" t="str">
        <f t="shared" si="13"/>
        <v>нд</v>
      </c>
      <c r="CB27" s="5"/>
    </row>
    <row r="28" spans="1:80" x14ac:dyDescent="0.25">
      <c r="A28" s="23" t="s">
        <v>140</v>
      </c>
      <c r="B28" s="24" t="s">
        <v>141</v>
      </c>
      <c r="C28" s="30"/>
      <c r="D28" s="15"/>
      <c r="E28" s="73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80"/>
      <c r="BY28" s="15"/>
      <c r="BZ28" s="80"/>
      <c r="CA28" s="81"/>
      <c r="CB28" s="5"/>
    </row>
    <row r="29" spans="1:80" ht="47.25" x14ac:dyDescent="0.25">
      <c r="A29" s="31" t="s">
        <v>94</v>
      </c>
      <c r="B29" s="32" t="s">
        <v>142</v>
      </c>
      <c r="C29" s="33" t="s">
        <v>127</v>
      </c>
      <c r="D29" s="66">
        <f>D30+D34+D37+D38</f>
        <v>59.855252584745763</v>
      </c>
      <c r="E29" s="66">
        <f t="shared" ref="E29:BP29" si="14">E30+E34+E37+E38</f>
        <v>0</v>
      </c>
      <c r="F29" s="66">
        <f t="shared" si="14"/>
        <v>0</v>
      </c>
      <c r="G29" s="66">
        <f t="shared" si="14"/>
        <v>0</v>
      </c>
      <c r="H29" s="66">
        <f t="shared" si="14"/>
        <v>0</v>
      </c>
      <c r="I29" s="66">
        <f t="shared" si="14"/>
        <v>0</v>
      </c>
      <c r="J29" s="66">
        <f t="shared" si="14"/>
        <v>0</v>
      </c>
      <c r="K29" s="66">
        <f t="shared" si="14"/>
        <v>0</v>
      </c>
      <c r="L29" s="66">
        <f t="shared" si="14"/>
        <v>0</v>
      </c>
      <c r="M29" s="66">
        <f t="shared" si="14"/>
        <v>0</v>
      </c>
      <c r="N29" s="66">
        <f t="shared" si="14"/>
        <v>0</v>
      </c>
      <c r="O29" s="66">
        <f t="shared" si="14"/>
        <v>0</v>
      </c>
      <c r="P29" s="66">
        <f t="shared" si="14"/>
        <v>0</v>
      </c>
      <c r="Q29" s="66">
        <f t="shared" si="14"/>
        <v>0</v>
      </c>
      <c r="R29" s="66">
        <f t="shared" si="14"/>
        <v>0</v>
      </c>
      <c r="S29" s="66">
        <f t="shared" si="14"/>
        <v>0</v>
      </c>
      <c r="T29" s="66">
        <f t="shared" si="14"/>
        <v>0</v>
      </c>
      <c r="U29" s="66">
        <f t="shared" si="14"/>
        <v>0</v>
      </c>
      <c r="V29" s="66">
        <f t="shared" si="14"/>
        <v>0</v>
      </c>
      <c r="W29" s="66">
        <f t="shared" si="14"/>
        <v>0</v>
      </c>
      <c r="X29" s="66">
        <f t="shared" si="14"/>
        <v>0</v>
      </c>
      <c r="Y29" s="66">
        <f t="shared" si="14"/>
        <v>0</v>
      </c>
      <c r="Z29" s="66">
        <f t="shared" si="14"/>
        <v>0</v>
      </c>
      <c r="AA29" s="66">
        <f t="shared" si="14"/>
        <v>0</v>
      </c>
      <c r="AB29" s="66">
        <f t="shared" si="14"/>
        <v>0</v>
      </c>
      <c r="AC29" s="66">
        <f t="shared" si="14"/>
        <v>0</v>
      </c>
      <c r="AD29" s="66">
        <f t="shared" si="14"/>
        <v>0</v>
      </c>
      <c r="AE29" s="66">
        <f t="shared" si="14"/>
        <v>0</v>
      </c>
      <c r="AF29" s="66">
        <f t="shared" si="14"/>
        <v>0</v>
      </c>
      <c r="AG29" s="66">
        <f t="shared" si="14"/>
        <v>0</v>
      </c>
      <c r="AH29" s="66">
        <f t="shared" si="14"/>
        <v>0</v>
      </c>
      <c r="AI29" s="66">
        <f t="shared" si="14"/>
        <v>0</v>
      </c>
      <c r="AJ29" s="66">
        <f t="shared" si="14"/>
        <v>0</v>
      </c>
      <c r="AK29" s="66">
        <f t="shared" si="14"/>
        <v>0</v>
      </c>
      <c r="AL29" s="66">
        <f t="shared" si="14"/>
        <v>0</v>
      </c>
      <c r="AM29" s="66">
        <f t="shared" si="14"/>
        <v>0</v>
      </c>
      <c r="AN29" s="66">
        <f t="shared" si="14"/>
        <v>0</v>
      </c>
      <c r="AO29" s="66">
        <f t="shared" si="14"/>
        <v>45.377988079999994</v>
      </c>
      <c r="AP29" s="66">
        <f t="shared" si="14"/>
        <v>5</v>
      </c>
      <c r="AQ29" s="66">
        <f t="shared" si="14"/>
        <v>0</v>
      </c>
      <c r="AR29" s="66">
        <f t="shared" si="14"/>
        <v>12.07</v>
      </c>
      <c r="AS29" s="66">
        <f t="shared" si="14"/>
        <v>0</v>
      </c>
      <c r="AT29" s="66">
        <f t="shared" si="14"/>
        <v>0</v>
      </c>
      <c r="AU29" s="66">
        <f t="shared" si="14"/>
        <v>0</v>
      </c>
      <c r="AV29" s="66">
        <f t="shared" si="14"/>
        <v>0.15398808</v>
      </c>
      <c r="AW29" s="66">
        <f t="shared" si="14"/>
        <v>0</v>
      </c>
      <c r="AX29" s="66">
        <f t="shared" si="14"/>
        <v>0</v>
      </c>
      <c r="AY29" s="66">
        <f t="shared" si="14"/>
        <v>0.22</v>
      </c>
      <c r="AZ29" s="66">
        <f t="shared" si="14"/>
        <v>0</v>
      </c>
      <c r="BA29" s="66">
        <f t="shared" si="14"/>
        <v>0</v>
      </c>
      <c r="BB29" s="66">
        <f t="shared" si="14"/>
        <v>0</v>
      </c>
      <c r="BC29" s="66">
        <f t="shared" si="14"/>
        <v>45.223999999999997</v>
      </c>
      <c r="BD29" s="66">
        <f t="shared" si="14"/>
        <v>5</v>
      </c>
      <c r="BE29" s="66">
        <f t="shared" si="14"/>
        <v>0</v>
      </c>
      <c r="BF29" s="66">
        <f t="shared" si="14"/>
        <v>11.85</v>
      </c>
      <c r="BG29" s="66">
        <f t="shared" si="14"/>
        <v>0</v>
      </c>
      <c r="BH29" s="66">
        <f t="shared" si="14"/>
        <v>0</v>
      </c>
      <c r="BI29" s="66">
        <f t="shared" si="14"/>
        <v>0</v>
      </c>
      <c r="BJ29" s="66">
        <f t="shared" si="14"/>
        <v>0</v>
      </c>
      <c r="BK29" s="66">
        <f t="shared" si="14"/>
        <v>0</v>
      </c>
      <c r="BL29" s="66">
        <f t="shared" si="14"/>
        <v>0</v>
      </c>
      <c r="BM29" s="66">
        <f t="shared" si="14"/>
        <v>0</v>
      </c>
      <c r="BN29" s="66">
        <f t="shared" si="14"/>
        <v>0</v>
      </c>
      <c r="BO29" s="66">
        <f t="shared" si="14"/>
        <v>0</v>
      </c>
      <c r="BP29" s="66">
        <f t="shared" si="14"/>
        <v>0</v>
      </c>
      <c r="BQ29" s="66">
        <f t="shared" ref="BQ29:BW29" si="15">BQ30+BQ34+BQ37+BQ38</f>
        <v>0</v>
      </c>
      <c r="BR29" s="66">
        <f t="shared" si="15"/>
        <v>0</v>
      </c>
      <c r="BS29" s="66">
        <f t="shared" si="15"/>
        <v>0</v>
      </c>
      <c r="BT29" s="66">
        <f t="shared" si="15"/>
        <v>0</v>
      </c>
      <c r="BU29" s="66">
        <f t="shared" si="15"/>
        <v>0</v>
      </c>
      <c r="BV29" s="66">
        <f t="shared" si="15"/>
        <v>0</v>
      </c>
      <c r="BW29" s="66">
        <f t="shared" si="15"/>
        <v>0</v>
      </c>
      <c r="BX29" s="75">
        <v>0</v>
      </c>
      <c r="BY29" s="66">
        <f>BY30+BY34+BY37+BY38</f>
        <v>45.377988079999994</v>
      </c>
      <c r="BZ29" s="75">
        <v>0</v>
      </c>
      <c r="CA29" s="82" t="s">
        <v>203</v>
      </c>
      <c r="CB29" s="5"/>
    </row>
    <row r="30" spans="1:80" ht="78.75" x14ac:dyDescent="0.25">
      <c r="A30" s="36" t="s">
        <v>95</v>
      </c>
      <c r="B30" s="37" t="s">
        <v>143</v>
      </c>
      <c r="C30" s="39" t="s">
        <v>127</v>
      </c>
      <c r="D30" s="38">
        <f>D31+D32+D33</f>
        <v>0</v>
      </c>
      <c r="E30" s="38">
        <f t="shared" ref="E30:BP30" si="16">E31+E32+E33</f>
        <v>0</v>
      </c>
      <c r="F30" s="38">
        <f t="shared" si="16"/>
        <v>0</v>
      </c>
      <c r="G30" s="38">
        <f t="shared" si="16"/>
        <v>0</v>
      </c>
      <c r="H30" s="38">
        <f t="shared" si="16"/>
        <v>0</v>
      </c>
      <c r="I30" s="38">
        <f t="shared" si="16"/>
        <v>0</v>
      </c>
      <c r="J30" s="38">
        <f t="shared" si="16"/>
        <v>0</v>
      </c>
      <c r="K30" s="38">
        <f t="shared" si="16"/>
        <v>0</v>
      </c>
      <c r="L30" s="38">
        <f t="shared" si="16"/>
        <v>0</v>
      </c>
      <c r="M30" s="38">
        <f t="shared" si="16"/>
        <v>0</v>
      </c>
      <c r="N30" s="38">
        <f t="shared" si="16"/>
        <v>0</v>
      </c>
      <c r="O30" s="38">
        <f t="shared" si="16"/>
        <v>0</v>
      </c>
      <c r="P30" s="38">
        <f t="shared" si="16"/>
        <v>0</v>
      </c>
      <c r="Q30" s="38">
        <f t="shared" si="16"/>
        <v>0</v>
      </c>
      <c r="R30" s="38">
        <f t="shared" si="16"/>
        <v>0</v>
      </c>
      <c r="S30" s="38">
        <f t="shared" si="16"/>
        <v>0</v>
      </c>
      <c r="T30" s="38">
        <f t="shared" si="16"/>
        <v>0</v>
      </c>
      <c r="U30" s="38">
        <f t="shared" si="16"/>
        <v>0</v>
      </c>
      <c r="V30" s="38">
        <f t="shared" si="16"/>
        <v>0</v>
      </c>
      <c r="W30" s="38">
        <f t="shared" si="16"/>
        <v>0</v>
      </c>
      <c r="X30" s="38">
        <f t="shared" si="16"/>
        <v>0</v>
      </c>
      <c r="Y30" s="38">
        <f t="shared" si="16"/>
        <v>0</v>
      </c>
      <c r="Z30" s="38">
        <f t="shared" si="16"/>
        <v>0</v>
      </c>
      <c r="AA30" s="38">
        <f t="shared" si="16"/>
        <v>0</v>
      </c>
      <c r="AB30" s="38">
        <f t="shared" si="16"/>
        <v>0</v>
      </c>
      <c r="AC30" s="38">
        <f t="shared" si="16"/>
        <v>0</v>
      </c>
      <c r="AD30" s="38">
        <f t="shared" si="16"/>
        <v>0</v>
      </c>
      <c r="AE30" s="38">
        <f t="shared" si="16"/>
        <v>0</v>
      </c>
      <c r="AF30" s="38">
        <f t="shared" si="16"/>
        <v>0</v>
      </c>
      <c r="AG30" s="38">
        <f t="shared" si="16"/>
        <v>0</v>
      </c>
      <c r="AH30" s="38">
        <f t="shared" si="16"/>
        <v>0</v>
      </c>
      <c r="AI30" s="38">
        <f t="shared" si="16"/>
        <v>0</v>
      </c>
      <c r="AJ30" s="38">
        <f t="shared" si="16"/>
        <v>0</v>
      </c>
      <c r="AK30" s="38">
        <f t="shared" si="16"/>
        <v>0</v>
      </c>
      <c r="AL30" s="38">
        <f t="shared" si="16"/>
        <v>0</v>
      </c>
      <c r="AM30" s="38">
        <f t="shared" si="16"/>
        <v>0</v>
      </c>
      <c r="AN30" s="38">
        <f t="shared" si="16"/>
        <v>0</v>
      </c>
      <c r="AO30" s="38">
        <f t="shared" si="16"/>
        <v>0</v>
      </c>
      <c r="AP30" s="38">
        <f t="shared" si="16"/>
        <v>0</v>
      </c>
      <c r="AQ30" s="38">
        <f t="shared" si="16"/>
        <v>0</v>
      </c>
      <c r="AR30" s="38">
        <f t="shared" si="16"/>
        <v>0</v>
      </c>
      <c r="AS30" s="38">
        <f t="shared" si="16"/>
        <v>0</v>
      </c>
      <c r="AT30" s="38">
        <f t="shared" si="16"/>
        <v>0</v>
      </c>
      <c r="AU30" s="38">
        <f t="shared" si="16"/>
        <v>0</v>
      </c>
      <c r="AV30" s="38">
        <f t="shared" si="16"/>
        <v>0</v>
      </c>
      <c r="AW30" s="38">
        <f t="shared" si="16"/>
        <v>0</v>
      </c>
      <c r="AX30" s="38">
        <f t="shared" si="16"/>
        <v>0</v>
      </c>
      <c r="AY30" s="38">
        <f t="shared" si="16"/>
        <v>0</v>
      </c>
      <c r="AZ30" s="38">
        <f t="shared" si="16"/>
        <v>0</v>
      </c>
      <c r="BA30" s="38">
        <f t="shared" si="16"/>
        <v>0</v>
      </c>
      <c r="BB30" s="38">
        <f t="shared" si="16"/>
        <v>0</v>
      </c>
      <c r="BC30" s="38">
        <f t="shared" si="16"/>
        <v>0</v>
      </c>
      <c r="BD30" s="38">
        <f t="shared" si="16"/>
        <v>0</v>
      </c>
      <c r="BE30" s="38">
        <f t="shared" si="16"/>
        <v>0</v>
      </c>
      <c r="BF30" s="38">
        <f t="shared" si="16"/>
        <v>0</v>
      </c>
      <c r="BG30" s="38">
        <f t="shared" si="16"/>
        <v>0</v>
      </c>
      <c r="BH30" s="38">
        <f t="shared" si="16"/>
        <v>0</v>
      </c>
      <c r="BI30" s="38">
        <f t="shared" si="16"/>
        <v>0</v>
      </c>
      <c r="BJ30" s="38">
        <f t="shared" si="16"/>
        <v>0</v>
      </c>
      <c r="BK30" s="38">
        <f t="shared" si="16"/>
        <v>0</v>
      </c>
      <c r="BL30" s="38">
        <f t="shared" si="16"/>
        <v>0</v>
      </c>
      <c r="BM30" s="38">
        <f t="shared" si="16"/>
        <v>0</v>
      </c>
      <c r="BN30" s="38">
        <f t="shared" si="16"/>
        <v>0</v>
      </c>
      <c r="BO30" s="38">
        <f t="shared" si="16"/>
        <v>0</v>
      </c>
      <c r="BP30" s="38">
        <f t="shared" si="16"/>
        <v>0</v>
      </c>
      <c r="BQ30" s="38">
        <f t="shared" ref="BQ30:BW30" si="17">BQ31+BQ32+BQ33</f>
        <v>0</v>
      </c>
      <c r="BR30" s="38">
        <f t="shared" si="17"/>
        <v>0</v>
      </c>
      <c r="BS30" s="38">
        <f t="shared" si="17"/>
        <v>0</v>
      </c>
      <c r="BT30" s="38">
        <f t="shared" si="17"/>
        <v>0</v>
      </c>
      <c r="BU30" s="38">
        <f t="shared" si="17"/>
        <v>0</v>
      </c>
      <c r="BV30" s="38">
        <f t="shared" si="17"/>
        <v>0</v>
      </c>
      <c r="BW30" s="38">
        <f t="shared" si="17"/>
        <v>0</v>
      </c>
      <c r="BX30" s="83">
        <v>0</v>
      </c>
      <c r="BY30" s="38">
        <f>BY31+BY32+BY33</f>
        <v>0</v>
      </c>
      <c r="BZ30" s="83">
        <v>0</v>
      </c>
      <c r="CA30" s="84" t="s">
        <v>203</v>
      </c>
      <c r="CB30" s="5"/>
    </row>
    <row r="31" spans="1:80" ht="110.25" x14ac:dyDescent="0.25">
      <c r="A31" s="55" t="s">
        <v>96</v>
      </c>
      <c r="B31" s="46" t="s">
        <v>144</v>
      </c>
      <c r="C31" s="70" t="s">
        <v>127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70">
        <v>0</v>
      </c>
      <c r="Z31" s="70">
        <v>0</v>
      </c>
      <c r="AA31" s="70">
        <v>0</v>
      </c>
      <c r="AB31" s="70">
        <v>0</v>
      </c>
      <c r="AC31" s="70">
        <v>0</v>
      </c>
      <c r="AD31" s="70">
        <v>0</v>
      </c>
      <c r="AE31" s="70">
        <v>0</v>
      </c>
      <c r="AF31" s="70">
        <v>0</v>
      </c>
      <c r="AG31" s="70">
        <v>0</v>
      </c>
      <c r="AH31" s="70">
        <v>0</v>
      </c>
      <c r="AI31" s="70">
        <v>0</v>
      </c>
      <c r="AJ31" s="70">
        <v>0</v>
      </c>
      <c r="AK31" s="70">
        <v>0</v>
      </c>
      <c r="AL31" s="70">
        <v>0</v>
      </c>
      <c r="AM31" s="70">
        <v>0</v>
      </c>
      <c r="AN31" s="70">
        <v>0</v>
      </c>
      <c r="AO31" s="70">
        <v>0</v>
      </c>
      <c r="AP31" s="70">
        <v>0</v>
      </c>
      <c r="AQ31" s="70">
        <v>0</v>
      </c>
      <c r="AR31" s="70">
        <v>0</v>
      </c>
      <c r="AS31" s="70">
        <v>0</v>
      </c>
      <c r="AT31" s="70">
        <v>0</v>
      </c>
      <c r="AU31" s="70">
        <v>0</v>
      </c>
      <c r="AV31" s="70">
        <v>0</v>
      </c>
      <c r="AW31" s="70">
        <v>0</v>
      </c>
      <c r="AX31" s="70">
        <v>0</v>
      </c>
      <c r="AY31" s="70">
        <v>0</v>
      </c>
      <c r="AZ31" s="70">
        <v>0</v>
      </c>
      <c r="BA31" s="70">
        <v>0</v>
      </c>
      <c r="BB31" s="70">
        <v>0</v>
      </c>
      <c r="BC31" s="70">
        <v>0</v>
      </c>
      <c r="BD31" s="70">
        <v>0</v>
      </c>
      <c r="BE31" s="70">
        <v>0</v>
      </c>
      <c r="BF31" s="70">
        <v>0</v>
      </c>
      <c r="BG31" s="70">
        <v>0</v>
      </c>
      <c r="BH31" s="70">
        <v>0</v>
      </c>
      <c r="BI31" s="70">
        <v>0</v>
      </c>
      <c r="BJ31" s="70">
        <v>0</v>
      </c>
      <c r="BK31" s="70">
        <v>0</v>
      </c>
      <c r="BL31" s="70">
        <v>0</v>
      </c>
      <c r="BM31" s="70">
        <v>0</v>
      </c>
      <c r="BN31" s="70">
        <v>0</v>
      </c>
      <c r="BO31" s="70">
        <v>0</v>
      </c>
      <c r="BP31" s="70">
        <v>0</v>
      </c>
      <c r="BQ31" s="70">
        <v>0</v>
      </c>
      <c r="BR31" s="70">
        <v>0</v>
      </c>
      <c r="BS31" s="70">
        <v>0</v>
      </c>
      <c r="BT31" s="70">
        <v>0</v>
      </c>
      <c r="BU31" s="70">
        <v>0</v>
      </c>
      <c r="BV31" s="70">
        <v>0</v>
      </c>
      <c r="BW31" s="70">
        <v>0</v>
      </c>
      <c r="BX31" s="85">
        <v>0</v>
      </c>
      <c r="BY31" s="70">
        <v>0</v>
      </c>
      <c r="BZ31" s="85">
        <v>0</v>
      </c>
      <c r="CA31" s="86" t="s">
        <v>203</v>
      </c>
      <c r="CB31" s="5"/>
    </row>
    <row r="32" spans="1:80" ht="110.25" x14ac:dyDescent="0.25">
      <c r="A32" s="55" t="s">
        <v>97</v>
      </c>
      <c r="B32" s="46" t="s">
        <v>145</v>
      </c>
      <c r="C32" s="54" t="s">
        <v>127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0</v>
      </c>
      <c r="AC32" s="70">
        <v>0</v>
      </c>
      <c r="AD32" s="70">
        <v>0</v>
      </c>
      <c r="AE32" s="70">
        <v>0</v>
      </c>
      <c r="AF32" s="70">
        <v>0</v>
      </c>
      <c r="AG32" s="70">
        <v>0</v>
      </c>
      <c r="AH32" s="70">
        <v>0</v>
      </c>
      <c r="AI32" s="70">
        <v>0</v>
      </c>
      <c r="AJ32" s="70">
        <v>0</v>
      </c>
      <c r="AK32" s="70">
        <v>0</v>
      </c>
      <c r="AL32" s="70">
        <v>0</v>
      </c>
      <c r="AM32" s="70">
        <v>0</v>
      </c>
      <c r="AN32" s="70">
        <v>0</v>
      </c>
      <c r="AO32" s="70">
        <v>0</v>
      </c>
      <c r="AP32" s="70">
        <v>0</v>
      </c>
      <c r="AQ32" s="70">
        <v>0</v>
      </c>
      <c r="AR32" s="70">
        <v>0</v>
      </c>
      <c r="AS32" s="70">
        <v>0</v>
      </c>
      <c r="AT32" s="70">
        <v>0</v>
      </c>
      <c r="AU32" s="70">
        <v>0</v>
      </c>
      <c r="AV32" s="70">
        <v>0</v>
      </c>
      <c r="AW32" s="70">
        <v>0</v>
      </c>
      <c r="AX32" s="70">
        <v>0</v>
      </c>
      <c r="AY32" s="70">
        <v>0</v>
      </c>
      <c r="AZ32" s="70">
        <v>0</v>
      </c>
      <c r="BA32" s="70">
        <v>0</v>
      </c>
      <c r="BB32" s="70">
        <v>0</v>
      </c>
      <c r="BC32" s="70">
        <v>0</v>
      </c>
      <c r="BD32" s="70">
        <v>0</v>
      </c>
      <c r="BE32" s="70">
        <v>0</v>
      </c>
      <c r="BF32" s="70">
        <v>0</v>
      </c>
      <c r="BG32" s="70">
        <v>0</v>
      </c>
      <c r="BH32" s="70">
        <v>0</v>
      </c>
      <c r="BI32" s="70">
        <v>0</v>
      </c>
      <c r="BJ32" s="70">
        <v>0</v>
      </c>
      <c r="BK32" s="70">
        <v>0</v>
      </c>
      <c r="BL32" s="70">
        <v>0</v>
      </c>
      <c r="BM32" s="70">
        <v>0</v>
      </c>
      <c r="BN32" s="70">
        <v>0</v>
      </c>
      <c r="BO32" s="70">
        <v>0</v>
      </c>
      <c r="BP32" s="70">
        <v>0</v>
      </c>
      <c r="BQ32" s="70">
        <v>0</v>
      </c>
      <c r="BR32" s="70">
        <v>0</v>
      </c>
      <c r="BS32" s="70">
        <v>0</v>
      </c>
      <c r="BT32" s="70">
        <v>0</v>
      </c>
      <c r="BU32" s="70">
        <v>0</v>
      </c>
      <c r="BV32" s="70">
        <v>0</v>
      </c>
      <c r="BW32" s="70">
        <v>0</v>
      </c>
      <c r="BX32" s="85">
        <v>0</v>
      </c>
      <c r="BY32" s="70">
        <v>0</v>
      </c>
      <c r="BZ32" s="85">
        <v>0</v>
      </c>
      <c r="CA32" s="86" t="s">
        <v>203</v>
      </c>
      <c r="CB32" s="5"/>
    </row>
    <row r="33" spans="1:80" ht="110.25" x14ac:dyDescent="0.25">
      <c r="A33" s="55" t="s">
        <v>98</v>
      </c>
      <c r="B33" s="46" t="s">
        <v>146</v>
      </c>
      <c r="C33" s="54" t="s">
        <v>127</v>
      </c>
      <c r="D33" s="70">
        <v>0</v>
      </c>
      <c r="E33" s="70">
        <v>0</v>
      </c>
      <c r="F33" s="70">
        <v>0</v>
      </c>
      <c r="G33" s="70">
        <v>0</v>
      </c>
      <c r="H33" s="70">
        <v>0</v>
      </c>
      <c r="I33" s="70">
        <v>0</v>
      </c>
      <c r="J33" s="70">
        <v>0</v>
      </c>
      <c r="K33" s="70">
        <v>0</v>
      </c>
      <c r="L33" s="70">
        <v>0</v>
      </c>
      <c r="M33" s="70">
        <v>0</v>
      </c>
      <c r="N33" s="70">
        <v>0</v>
      </c>
      <c r="O33" s="70">
        <v>0</v>
      </c>
      <c r="P33" s="70">
        <v>0</v>
      </c>
      <c r="Q33" s="70">
        <v>0</v>
      </c>
      <c r="R33" s="70">
        <v>0</v>
      </c>
      <c r="S33" s="70">
        <v>0</v>
      </c>
      <c r="T33" s="70">
        <v>0</v>
      </c>
      <c r="U33" s="70">
        <v>0</v>
      </c>
      <c r="V33" s="70">
        <v>0</v>
      </c>
      <c r="W33" s="70">
        <v>0</v>
      </c>
      <c r="X33" s="70">
        <v>0</v>
      </c>
      <c r="Y33" s="70">
        <v>0</v>
      </c>
      <c r="Z33" s="70">
        <v>0</v>
      </c>
      <c r="AA33" s="70">
        <v>0</v>
      </c>
      <c r="AB33" s="70">
        <v>0</v>
      </c>
      <c r="AC33" s="70">
        <v>0</v>
      </c>
      <c r="AD33" s="70">
        <v>0</v>
      </c>
      <c r="AE33" s="70">
        <v>0</v>
      </c>
      <c r="AF33" s="70">
        <v>0</v>
      </c>
      <c r="AG33" s="70">
        <v>0</v>
      </c>
      <c r="AH33" s="70">
        <v>0</v>
      </c>
      <c r="AI33" s="70">
        <v>0</v>
      </c>
      <c r="AJ33" s="70">
        <v>0</v>
      </c>
      <c r="AK33" s="70">
        <v>0</v>
      </c>
      <c r="AL33" s="70">
        <v>0</v>
      </c>
      <c r="AM33" s="70">
        <v>0</v>
      </c>
      <c r="AN33" s="70">
        <v>0</v>
      </c>
      <c r="AO33" s="70">
        <v>0</v>
      </c>
      <c r="AP33" s="70">
        <v>0</v>
      </c>
      <c r="AQ33" s="70">
        <v>0</v>
      </c>
      <c r="AR33" s="70">
        <v>0</v>
      </c>
      <c r="AS33" s="70">
        <v>0</v>
      </c>
      <c r="AT33" s="70">
        <v>0</v>
      </c>
      <c r="AU33" s="70">
        <v>0</v>
      </c>
      <c r="AV33" s="70">
        <v>0</v>
      </c>
      <c r="AW33" s="70">
        <v>0</v>
      </c>
      <c r="AX33" s="70">
        <v>0</v>
      </c>
      <c r="AY33" s="70">
        <v>0</v>
      </c>
      <c r="AZ33" s="70">
        <v>0</v>
      </c>
      <c r="BA33" s="70">
        <v>0</v>
      </c>
      <c r="BB33" s="70">
        <v>0</v>
      </c>
      <c r="BC33" s="70">
        <v>0</v>
      </c>
      <c r="BD33" s="70">
        <v>0</v>
      </c>
      <c r="BE33" s="70">
        <v>0</v>
      </c>
      <c r="BF33" s="70">
        <v>0</v>
      </c>
      <c r="BG33" s="70">
        <v>0</v>
      </c>
      <c r="BH33" s="70">
        <v>0</v>
      </c>
      <c r="BI33" s="70">
        <v>0</v>
      </c>
      <c r="BJ33" s="70">
        <v>0</v>
      </c>
      <c r="BK33" s="70">
        <v>0</v>
      </c>
      <c r="BL33" s="70">
        <v>0</v>
      </c>
      <c r="BM33" s="70">
        <v>0</v>
      </c>
      <c r="BN33" s="70">
        <v>0</v>
      </c>
      <c r="BO33" s="70">
        <v>0</v>
      </c>
      <c r="BP33" s="70">
        <v>0</v>
      </c>
      <c r="BQ33" s="70">
        <v>0</v>
      </c>
      <c r="BR33" s="70">
        <v>0</v>
      </c>
      <c r="BS33" s="70">
        <v>0</v>
      </c>
      <c r="BT33" s="70">
        <v>0</v>
      </c>
      <c r="BU33" s="70">
        <v>0</v>
      </c>
      <c r="BV33" s="70">
        <v>0</v>
      </c>
      <c r="BW33" s="70">
        <v>0</v>
      </c>
      <c r="BX33" s="85">
        <v>0</v>
      </c>
      <c r="BY33" s="70">
        <v>0</v>
      </c>
      <c r="BZ33" s="85">
        <v>0</v>
      </c>
      <c r="CA33" s="86" t="s">
        <v>203</v>
      </c>
      <c r="CB33" s="5"/>
    </row>
    <row r="34" spans="1:80" ht="78.75" x14ac:dyDescent="0.25">
      <c r="A34" s="36" t="s">
        <v>99</v>
      </c>
      <c r="B34" s="37" t="s">
        <v>147</v>
      </c>
      <c r="C34" s="39" t="s">
        <v>127</v>
      </c>
      <c r="D34" s="38">
        <f>D35+D36</f>
        <v>0</v>
      </c>
      <c r="E34" s="38">
        <f t="shared" ref="E34:BP34" si="18">E35+E36</f>
        <v>0</v>
      </c>
      <c r="F34" s="38">
        <f t="shared" si="18"/>
        <v>0</v>
      </c>
      <c r="G34" s="38">
        <f t="shared" si="18"/>
        <v>0</v>
      </c>
      <c r="H34" s="38">
        <f t="shared" si="18"/>
        <v>0</v>
      </c>
      <c r="I34" s="38">
        <f t="shared" si="18"/>
        <v>0</v>
      </c>
      <c r="J34" s="38">
        <f t="shared" si="18"/>
        <v>0</v>
      </c>
      <c r="K34" s="38">
        <f t="shared" si="18"/>
        <v>0</v>
      </c>
      <c r="L34" s="38">
        <f t="shared" si="18"/>
        <v>0</v>
      </c>
      <c r="M34" s="38">
        <f t="shared" si="18"/>
        <v>0</v>
      </c>
      <c r="N34" s="38">
        <f t="shared" si="18"/>
        <v>0</v>
      </c>
      <c r="O34" s="38">
        <f t="shared" si="18"/>
        <v>0</v>
      </c>
      <c r="P34" s="38">
        <f t="shared" si="18"/>
        <v>0</v>
      </c>
      <c r="Q34" s="38">
        <f t="shared" si="18"/>
        <v>0</v>
      </c>
      <c r="R34" s="38">
        <f t="shared" si="18"/>
        <v>0</v>
      </c>
      <c r="S34" s="38">
        <f t="shared" si="18"/>
        <v>0</v>
      </c>
      <c r="T34" s="38">
        <f t="shared" si="18"/>
        <v>0</v>
      </c>
      <c r="U34" s="38">
        <f t="shared" si="18"/>
        <v>0</v>
      </c>
      <c r="V34" s="38">
        <f t="shared" si="18"/>
        <v>0</v>
      </c>
      <c r="W34" s="38">
        <f t="shared" si="18"/>
        <v>0</v>
      </c>
      <c r="X34" s="38">
        <f t="shared" si="18"/>
        <v>0</v>
      </c>
      <c r="Y34" s="38">
        <f t="shared" si="18"/>
        <v>0</v>
      </c>
      <c r="Z34" s="38">
        <f t="shared" si="18"/>
        <v>0</v>
      </c>
      <c r="AA34" s="38">
        <f t="shared" si="18"/>
        <v>0</v>
      </c>
      <c r="AB34" s="38">
        <f t="shared" si="18"/>
        <v>0</v>
      </c>
      <c r="AC34" s="38">
        <f t="shared" si="18"/>
        <v>0</v>
      </c>
      <c r="AD34" s="38">
        <f t="shared" si="18"/>
        <v>0</v>
      </c>
      <c r="AE34" s="38">
        <f t="shared" si="18"/>
        <v>0</v>
      </c>
      <c r="AF34" s="38">
        <f t="shared" si="18"/>
        <v>0</v>
      </c>
      <c r="AG34" s="38">
        <f t="shared" si="18"/>
        <v>0</v>
      </c>
      <c r="AH34" s="38">
        <f t="shared" si="18"/>
        <v>0</v>
      </c>
      <c r="AI34" s="38">
        <f t="shared" si="18"/>
        <v>0</v>
      </c>
      <c r="AJ34" s="38">
        <f t="shared" si="18"/>
        <v>0</v>
      </c>
      <c r="AK34" s="38">
        <f t="shared" si="18"/>
        <v>0</v>
      </c>
      <c r="AL34" s="38">
        <f t="shared" si="18"/>
        <v>0</v>
      </c>
      <c r="AM34" s="38">
        <f t="shared" si="18"/>
        <v>0</v>
      </c>
      <c r="AN34" s="38">
        <f t="shared" si="18"/>
        <v>0</v>
      </c>
      <c r="AO34" s="38">
        <f t="shared" si="18"/>
        <v>0</v>
      </c>
      <c r="AP34" s="38">
        <f t="shared" si="18"/>
        <v>0</v>
      </c>
      <c r="AQ34" s="38">
        <f t="shared" si="18"/>
        <v>0</v>
      </c>
      <c r="AR34" s="38">
        <f t="shared" si="18"/>
        <v>0</v>
      </c>
      <c r="AS34" s="38">
        <f t="shared" si="18"/>
        <v>0</v>
      </c>
      <c r="AT34" s="38">
        <f t="shared" si="18"/>
        <v>0</v>
      </c>
      <c r="AU34" s="38">
        <f t="shared" si="18"/>
        <v>0</v>
      </c>
      <c r="AV34" s="38">
        <f t="shared" si="18"/>
        <v>0</v>
      </c>
      <c r="AW34" s="38">
        <f t="shared" si="18"/>
        <v>0</v>
      </c>
      <c r="AX34" s="38">
        <f t="shared" si="18"/>
        <v>0</v>
      </c>
      <c r="AY34" s="38">
        <f t="shared" si="18"/>
        <v>0</v>
      </c>
      <c r="AZ34" s="38">
        <f t="shared" si="18"/>
        <v>0</v>
      </c>
      <c r="BA34" s="38">
        <f t="shared" si="18"/>
        <v>0</v>
      </c>
      <c r="BB34" s="38">
        <f t="shared" si="18"/>
        <v>0</v>
      </c>
      <c r="BC34" s="38">
        <f t="shared" si="18"/>
        <v>0</v>
      </c>
      <c r="BD34" s="38">
        <f t="shared" si="18"/>
        <v>0</v>
      </c>
      <c r="BE34" s="38">
        <f t="shared" si="18"/>
        <v>0</v>
      </c>
      <c r="BF34" s="38">
        <f t="shared" si="18"/>
        <v>0</v>
      </c>
      <c r="BG34" s="38">
        <f t="shared" si="18"/>
        <v>0</v>
      </c>
      <c r="BH34" s="38">
        <f t="shared" si="18"/>
        <v>0</v>
      </c>
      <c r="BI34" s="38">
        <f t="shared" si="18"/>
        <v>0</v>
      </c>
      <c r="BJ34" s="38">
        <f t="shared" si="18"/>
        <v>0</v>
      </c>
      <c r="BK34" s="38">
        <f t="shared" si="18"/>
        <v>0</v>
      </c>
      <c r="BL34" s="38">
        <f t="shared" si="18"/>
        <v>0</v>
      </c>
      <c r="BM34" s="38">
        <f t="shared" si="18"/>
        <v>0</v>
      </c>
      <c r="BN34" s="38">
        <f t="shared" si="18"/>
        <v>0</v>
      </c>
      <c r="BO34" s="38">
        <f t="shared" si="18"/>
        <v>0</v>
      </c>
      <c r="BP34" s="38">
        <f t="shared" si="18"/>
        <v>0</v>
      </c>
      <c r="BQ34" s="38">
        <f t="shared" ref="BQ34:BW34" si="19">BQ35+BQ36</f>
        <v>0</v>
      </c>
      <c r="BR34" s="38">
        <f t="shared" si="19"/>
        <v>0</v>
      </c>
      <c r="BS34" s="38">
        <f t="shared" si="19"/>
        <v>0</v>
      </c>
      <c r="BT34" s="38">
        <f t="shared" si="19"/>
        <v>0</v>
      </c>
      <c r="BU34" s="38">
        <f t="shared" si="19"/>
        <v>0</v>
      </c>
      <c r="BV34" s="38">
        <f t="shared" si="19"/>
        <v>0</v>
      </c>
      <c r="BW34" s="38">
        <f t="shared" si="19"/>
        <v>0</v>
      </c>
      <c r="BX34" s="83">
        <v>0</v>
      </c>
      <c r="BY34" s="38">
        <f>BY35+BY36</f>
        <v>0</v>
      </c>
      <c r="BZ34" s="83">
        <v>0</v>
      </c>
      <c r="CA34" s="84" t="s">
        <v>203</v>
      </c>
      <c r="CB34" s="5"/>
    </row>
    <row r="35" spans="1:80" ht="126" x14ac:dyDescent="0.25">
      <c r="A35" s="55" t="s">
        <v>117</v>
      </c>
      <c r="B35" s="46" t="s">
        <v>148</v>
      </c>
      <c r="C35" s="54" t="s">
        <v>127</v>
      </c>
      <c r="D35" s="70">
        <v>0</v>
      </c>
      <c r="E35" s="70">
        <v>0</v>
      </c>
      <c r="F35" s="70">
        <v>0</v>
      </c>
      <c r="G35" s="70">
        <v>0</v>
      </c>
      <c r="H35" s="70">
        <v>0</v>
      </c>
      <c r="I35" s="70">
        <v>0</v>
      </c>
      <c r="J35" s="70">
        <v>0</v>
      </c>
      <c r="K35" s="70">
        <v>0</v>
      </c>
      <c r="L35" s="70">
        <v>0</v>
      </c>
      <c r="M35" s="70">
        <v>0</v>
      </c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70">
        <v>0</v>
      </c>
      <c r="AI35" s="70">
        <v>0</v>
      </c>
      <c r="AJ35" s="70">
        <v>0</v>
      </c>
      <c r="AK35" s="70">
        <v>0</v>
      </c>
      <c r="AL35" s="70">
        <v>0</v>
      </c>
      <c r="AM35" s="70">
        <v>0</v>
      </c>
      <c r="AN35" s="70">
        <v>0</v>
      </c>
      <c r="AO35" s="70">
        <v>0</v>
      </c>
      <c r="AP35" s="70">
        <v>0</v>
      </c>
      <c r="AQ35" s="70">
        <v>0</v>
      </c>
      <c r="AR35" s="70">
        <v>0</v>
      </c>
      <c r="AS35" s="70">
        <v>0</v>
      </c>
      <c r="AT35" s="70">
        <v>0</v>
      </c>
      <c r="AU35" s="70">
        <v>0</v>
      </c>
      <c r="AV35" s="70">
        <v>0</v>
      </c>
      <c r="AW35" s="70">
        <v>0</v>
      </c>
      <c r="AX35" s="70">
        <v>0</v>
      </c>
      <c r="AY35" s="70">
        <v>0</v>
      </c>
      <c r="AZ35" s="70">
        <v>0</v>
      </c>
      <c r="BA35" s="70">
        <v>0</v>
      </c>
      <c r="BB35" s="70">
        <v>0</v>
      </c>
      <c r="BC35" s="70">
        <v>0</v>
      </c>
      <c r="BD35" s="70">
        <v>0</v>
      </c>
      <c r="BE35" s="70">
        <v>0</v>
      </c>
      <c r="BF35" s="70">
        <v>0</v>
      </c>
      <c r="BG35" s="70">
        <v>0</v>
      </c>
      <c r="BH35" s="70">
        <v>0</v>
      </c>
      <c r="BI35" s="70">
        <v>0</v>
      </c>
      <c r="BJ35" s="70">
        <v>0</v>
      </c>
      <c r="BK35" s="70">
        <v>0</v>
      </c>
      <c r="BL35" s="70">
        <v>0</v>
      </c>
      <c r="BM35" s="70">
        <v>0</v>
      </c>
      <c r="BN35" s="70">
        <v>0</v>
      </c>
      <c r="BO35" s="70">
        <v>0</v>
      </c>
      <c r="BP35" s="70">
        <v>0</v>
      </c>
      <c r="BQ35" s="70">
        <v>0</v>
      </c>
      <c r="BR35" s="70">
        <v>0</v>
      </c>
      <c r="BS35" s="70">
        <v>0</v>
      </c>
      <c r="BT35" s="70">
        <v>0</v>
      </c>
      <c r="BU35" s="70">
        <v>0</v>
      </c>
      <c r="BV35" s="70">
        <v>0</v>
      </c>
      <c r="BW35" s="70">
        <v>0</v>
      </c>
      <c r="BX35" s="85">
        <v>0</v>
      </c>
      <c r="BY35" s="70">
        <v>0</v>
      </c>
      <c r="BZ35" s="85">
        <v>0</v>
      </c>
      <c r="CA35" s="86" t="s">
        <v>203</v>
      </c>
      <c r="CB35" s="5"/>
    </row>
    <row r="36" spans="1:80" ht="94.5" x14ac:dyDescent="0.25">
      <c r="A36" s="55" t="s">
        <v>118</v>
      </c>
      <c r="B36" s="46" t="s">
        <v>149</v>
      </c>
      <c r="C36" s="54" t="s">
        <v>127</v>
      </c>
      <c r="D36" s="70">
        <v>0</v>
      </c>
      <c r="E36" s="70">
        <v>0</v>
      </c>
      <c r="F36" s="70">
        <v>0</v>
      </c>
      <c r="G36" s="70">
        <v>0</v>
      </c>
      <c r="H36" s="70">
        <v>0</v>
      </c>
      <c r="I36" s="70">
        <v>0</v>
      </c>
      <c r="J36" s="70">
        <v>0</v>
      </c>
      <c r="K36" s="70">
        <v>0</v>
      </c>
      <c r="L36" s="70">
        <v>0</v>
      </c>
      <c r="M36" s="70">
        <v>0</v>
      </c>
      <c r="N36" s="70">
        <v>0</v>
      </c>
      <c r="O36" s="70">
        <v>0</v>
      </c>
      <c r="P36" s="70">
        <v>0</v>
      </c>
      <c r="Q36" s="70">
        <v>0</v>
      </c>
      <c r="R36" s="70">
        <v>0</v>
      </c>
      <c r="S36" s="70">
        <v>0</v>
      </c>
      <c r="T36" s="70">
        <v>0</v>
      </c>
      <c r="U36" s="70">
        <v>0</v>
      </c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70">
        <v>0</v>
      </c>
      <c r="AI36" s="70">
        <v>0</v>
      </c>
      <c r="AJ36" s="70">
        <v>0</v>
      </c>
      <c r="AK36" s="70">
        <v>0</v>
      </c>
      <c r="AL36" s="70">
        <v>0</v>
      </c>
      <c r="AM36" s="70">
        <v>0</v>
      </c>
      <c r="AN36" s="70">
        <v>0</v>
      </c>
      <c r="AO36" s="70">
        <v>0</v>
      </c>
      <c r="AP36" s="70">
        <v>0</v>
      </c>
      <c r="AQ36" s="70">
        <v>0</v>
      </c>
      <c r="AR36" s="70">
        <v>0</v>
      </c>
      <c r="AS36" s="70">
        <v>0</v>
      </c>
      <c r="AT36" s="70">
        <v>0</v>
      </c>
      <c r="AU36" s="70">
        <v>0</v>
      </c>
      <c r="AV36" s="70">
        <v>0</v>
      </c>
      <c r="AW36" s="70">
        <v>0</v>
      </c>
      <c r="AX36" s="70">
        <v>0</v>
      </c>
      <c r="AY36" s="70">
        <v>0</v>
      </c>
      <c r="AZ36" s="70">
        <v>0</v>
      </c>
      <c r="BA36" s="70">
        <v>0</v>
      </c>
      <c r="BB36" s="70">
        <v>0</v>
      </c>
      <c r="BC36" s="70">
        <v>0</v>
      </c>
      <c r="BD36" s="70">
        <v>0</v>
      </c>
      <c r="BE36" s="70">
        <v>0</v>
      </c>
      <c r="BF36" s="70">
        <v>0</v>
      </c>
      <c r="BG36" s="70">
        <v>0</v>
      </c>
      <c r="BH36" s="70">
        <v>0</v>
      </c>
      <c r="BI36" s="70">
        <v>0</v>
      </c>
      <c r="BJ36" s="70">
        <v>0</v>
      </c>
      <c r="BK36" s="70">
        <v>0</v>
      </c>
      <c r="BL36" s="70">
        <v>0</v>
      </c>
      <c r="BM36" s="70">
        <v>0</v>
      </c>
      <c r="BN36" s="70">
        <v>0</v>
      </c>
      <c r="BO36" s="70">
        <v>0</v>
      </c>
      <c r="BP36" s="70">
        <v>0</v>
      </c>
      <c r="BQ36" s="70">
        <v>0</v>
      </c>
      <c r="BR36" s="70">
        <v>0</v>
      </c>
      <c r="BS36" s="70">
        <v>0</v>
      </c>
      <c r="BT36" s="70">
        <v>0</v>
      </c>
      <c r="BU36" s="70">
        <v>0</v>
      </c>
      <c r="BV36" s="70">
        <v>0</v>
      </c>
      <c r="BW36" s="70">
        <v>0</v>
      </c>
      <c r="BX36" s="85">
        <v>0</v>
      </c>
      <c r="BY36" s="70">
        <v>0</v>
      </c>
      <c r="BZ36" s="85">
        <v>0</v>
      </c>
      <c r="CA36" s="86" t="s">
        <v>203</v>
      </c>
      <c r="CB36" s="5"/>
    </row>
    <row r="37" spans="1:80" ht="78.75" x14ac:dyDescent="0.25">
      <c r="A37" s="36" t="s">
        <v>100</v>
      </c>
      <c r="B37" s="37" t="s">
        <v>150</v>
      </c>
      <c r="C37" s="39" t="s">
        <v>127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38">
        <v>0</v>
      </c>
      <c r="AT37" s="38">
        <v>0</v>
      </c>
      <c r="AU37" s="38">
        <v>0</v>
      </c>
      <c r="AV37" s="38">
        <v>0</v>
      </c>
      <c r="AW37" s="38">
        <v>0</v>
      </c>
      <c r="AX37" s="38">
        <v>0</v>
      </c>
      <c r="AY37" s="38">
        <v>0</v>
      </c>
      <c r="AZ37" s="38">
        <v>0</v>
      </c>
      <c r="BA37" s="38">
        <v>0</v>
      </c>
      <c r="BB37" s="38">
        <v>0</v>
      </c>
      <c r="BC37" s="38">
        <v>0</v>
      </c>
      <c r="BD37" s="38">
        <v>0</v>
      </c>
      <c r="BE37" s="38">
        <v>0</v>
      </c>
      <c r="BF37" s="38">
        <v>0</v>
      </c>
      <c r="BG37" s="38">
        <v>0</v>
      </c>
      <c r="BH37" s="38">
        <v>0</v>
      </c>
      <c r="BI37" s="38">
        <v>0</v>
      </c>
      <c r="BJ37" s="38">
        <v>0</v>
      </c>
      <c r="BK37" s="38">
        <v>0</v>
      </c>
      <c r="BL37" s="38">
        <v>0</v>
      </c>
      <c r="BM37" s="38">
        <v>0</v>
      </c>
      <c r="BN37" s="38">
        <v>0</v>
      </c>
      <c r="BO37" s="38">
        <v>0</v>
      </c>
      <c r="BP37" s="38">
        <v>0</v>
      </c>
      <c r="BQ37" s="38">
        <v>0</v>
      </c>
      <c r="BR37" s="38">
        <v>0</v>
      </c>
      <c r="BS37" s="38">
        <v>0</v>
      </c>
      <c r="BT37" s="38">
        <v>0</v>
      </c>
      <c r="BU37" s="38">
        <v>0</v>
      </c>
      <c r="BV37" s="38">
        <v>0</v>
      </c>
      <c r="BW37" s="38">
        <v>0</v>
      </c>
      <c r="BX37" s="83">
        <v>0</v>
      </c>
      <c r="BY37" s="38">
        <v>0</v>
      </c>
      <c r="BZ37" s="83">
        <v>0</v>
      </c>
      <c r="CA37" s="84" t="s">
        <v>203</v>
      </c>
      <c r="CB37" s="5"/>
    </row>
    <row r="38" spans="1:80" ht="157.5" x14ac:dyDescent="0.25">
      <c r="A38" s="37" t="s">
        <v>151</v>
      </c>
      <c r="B38" s="37" t="s">
        <v>152</v>
      </c>
      <c r="C38" s="39" t="s">
        <v>127</v>
      </c>
      <c r="D38" s="38">
        <f t="shared" ref="D38:AI38" si="20">D39+D49</f>
        <v>59.855252584745763</v>
      </c>
      <c r="E38" s="38">
        <f t="shared" si="20"/>
        <v>0</v>
      </c>
      <c r="F38" s="38">
        <f t="shared" si="20"/>
        <v>0</v>
      </c>
      <c r="G38" s="38">
        <f t="shared" si="20"/>
        <v>0</v>
      </c>
      <c r="H38" s="38">
        <f t="shared" si="20"/>
        <v>0</v>
      </c>
      <c r="I38" s="38">
        <f t="shared" si="20"/>
        <v>0</v>
      </c>
      <c r="J38" s="38">
        <f t="shared" si="20"/>
        <v>0</v>
      </c>
      <c r="K38" s="38">
        <f t="shared" si="20"/>
        <v>0</v>
      </c>
      <c r="L38" s="38">
        <f t="shared" si="20"/>
        <v>0</v>
      </c>
      <c r="M38" s="38">
        <f t="shared" si="20"/>
        <v>0</v>
      </c>
      <c r="N38" s="38">
        <f t="shared" si="20"/>
        <v>0</v>
      </c>
      <c r="O38" s="38">
        <f t="shared" si="20"/>
        <v>0</v>
      </c>
      <c r="P38" s="38">
        <f t="shared" si="20"/>
        <v>0</v>
      </c>
      <c r="Q38" s="38">
        <f t="shared" si="20"/>
        <v>0</v>
      </c>
      <c r="R38" s="38">
        <f t="shared" si="20"/>
        <v>0</v>
      </c>
      <c r="S38" s="38">
        <f t="shared" si="20"/>
        <v>0</v>
      </c>
      <c r="T38" s="38">
        <f t="shared" si="20"/>
        <v>0</v>
      </c>
      <c r="U38" s="38">
        <f t="shared" si="20"/>
        <v>0</v>
      </c>
      <c r="V38" s="38">
        <f t="shared" si="20"/>
        <v>0</v>
      </c>
      <c r="W38" s="38">
        <f t="shared" si="20"/>
        <v>0</v>
      </c>
      <c r="X38" s="38">
        <f t="shared" si="20"/>
        <v>0</v>
      </c>
      <c r="Y38" s="38">
        <f t="shared" si="20"/>
        <v>0</v>
      </c>
      <c r="Z38" s="38">
        <f t="shared" si="20"/>
        <v>0</v>
      </c>
      <c r="AA38" s="38">
        <f t="shared" si="20"/>
        <v>0</v>
      </c>
      <c r="AB38" s="38">
        <f t="shared" si="20"/>
        <v>0</v>
      </c>
      <c r="AC38" s="38">
        <f t="shared" si="20"/>
        <v>0</v>
      </c>
      <c r="AD38" s="38">
        <f t="shared" si="20"/>
        <v>0</v>
      </c>
      <c r="AE38" s="38">
        <f t="shared" si="20"/>
        <v>0</v>
      </c>
      <c r="AF38" s="38">
        <f t="shared" si="20"/>
        <v>0</v>
      </c>
      <c r="AG38" s="38">
        <f t="shared" si="20"/>
        <v>0</v>
      </c>
      <c r="AH38" s="38">
        <f t="shared" si="20"/>
        <v>0</v>
      </c>
      <c r="AI38" s="38">
        <f t="shared" si="20"/>
        <v>0</v>
      </c>
      <c r="AJ38" s="38">
        <f t="shared" ref="AJ38:BO38" si="21">AJ39+AJ49</f>
        <v>0</v>
      </c>
      <c r="AK38" s="38">
        <f t="shared" si="21"/>
        <v>0</v>
      </c>
      <c r="AL38" s="38">
        <f t="shared" si="21"/>
        <v>0</v>
      </c>
      <c r="AM38" s="38">
        <f t="shared" si="21"/>
        <v>0</v>
      </c>
      <c r="AN38" s="38">
        <f t="shared" si="21"/>
        <v>0</v>
      </c>
      <c r="AO38" s="38">
        <f t="shared" si="21"/>
        <v>45.377988079999994</v>
      </c>
      <c r="AP38" s="38">
        <f t="shared" si="21"/>
        <v>5</v>
      </c>
      <c r="AQ38" s="38">
        <f t="shared" si="21"/>
        <v>0</v>
      </c>
      <c r="AR38" s="38">
        <f t="shared" si="21"/>
        <v>12.07</v>
      </c>
      <c r="AS38" s="38">
        <f t="shared" si="21"/>
        <v>0</v>
      </c>
      <c r="AT38" s="38">
        <f t="shared" si="21"/>
        <v>0</v>
      </c>
      <c r="AU38" s="38">
        <f t="shared" si="21"/>
        <v>0</v>
      </c>
      <c r="AV38" s="38">
        <f t="shared" si="21"/>
        <v>0.15398808</v>
      </c>
      <c r="AW38" s="38">
        <f t="shared" si="21"/>
        <v>0</v>
      </c>
      <c r="AX38" s="38">
        <f t="shared" si="21"/>
        <v>0</v>
      </c>
      <c r="AY38" s="38">
        <f t="shared" si="21"/>
        <v>0.22</v>
      </c>
      <c r="AZ38" s="38">
        <f t="shared" si="21"/>
        <v>0</v>
      </c>
      <c r="BA38" s="38">
        <f t="shared" si="21"/>
        <v>0</v>
      </c>
      <c r="BB38" s="38">
        <f t="shared" si="21"/>
        <v>0</v>
      </c>
      <c r="BC38" s="38">
        <f t="shared" si="21"/>
        <v>45.223999999999997</v>
      </c>
      <c r="BD38" s="38">
        <f t="shared" si="21"/>
        <v>5</v>
      </c>
      <c r="BE38" s="38">
        <f t="shared" si="21"/>
        <v>0</v>
      </c>
      <c r="BF38" s="38">
        <f t="shared" si="21"/>
        <v>11.85</v>
      </c>
      <c r="BG38" s="38">
        <f t="shared" si="21"/>
        <v>0</v>
      </c>
      <c r="BH38" s="38">
        <f t="shared" si="21"/>
        <v>0</v>
      </c>
      <c r="BI38" s="38">
        <f t="shared" si="21"/>
        <v>0</v>
      </c>
      <c r="BJ38" s="38">
        <f t="shared" si="21"/>
        <v>0</v>
      </c>
      <c r="BK38" s="38">
        <f t="shared" si="21"/>
        <v>0</v>
      </c>
      <c r="BL38" s="38">
        <f t="shared" si="21"/>
        <v>0</v>
      </c>
      <c r="BM38" s="38">
        <f t="shared" si="21"/>
        <v>0</v>
      </c>
      <c r="BN38" s="38">
        <f t="shared" si="21"/>
        <v>0</v>
      </c>
      <c r="BO38" s="38">
        <f t="shared" si="21"/>
        <v>0</v>
      </c>
      <c r="BP38" s="38">
        <f t="shared" ref="BP38:BW38" si="22">BP39+BP49</f>
        <v>0</v>
      </c>
      <c r="BQ38" s="38">
        <f t="shared" si="22"/>
        <v>0</v>
      </c>
      <c r="BR38" s="38">
        <f t="shared" si="22"/>
        <v>0</v>
      </c>
      <c r="BS38" s="38">
        <f t="shared" si="22"/>
        <v>0</v>
      </c>
      <c r="BT38" s="38">
        <f t="shared" si="22"/>
        <v>0</v>
      </c>
      <c r="BU38" s="38">
        <f t="shared" si="22"/>
        <v>0</v>
      </c>
      <c r="BV38" s="38">
        <f t="shared" si="22"/>
        <v>0</v>
      </c>
      <c r="BW38" s="38">
        <f t="shared" si="22"/>
        <v>0</v>
      </c>
      <c r="BX38" s="83">
        <v>0</v>
      </c>
      <c r="BY38" s="38">
        <f>BY39+BY49</f>
        <v>45.377988079999994</v>
      </c>
      <c r="BZ38" s="83">
        <v>0</v>
      </c>
      <c r="CA38" s="84" t="s">
        <v>203</v>
      </c>
      <c r="CB38" s="5"/>
    </row>
    <row r="39" spans="1:80" ht="126" x14ac:dyDescent="0.25">
      <c r="A39" s="45" t="s">
        <v>153</v>
      </c>
      <c r="B39" s="46" t="s">
        <v>154</v>
      </c>
      <c r="C39" s="47" t="s">
        <v>127</v>
      </c>
      <c r="D39" s="70">
        <f t="shared" ref="D39:AI39" si="23">SUM(D40:D48)</f>
        <v>59.855252584745763</v>
      </c>
      <c r="E39" s="70">
        <f t="shared" si="23"/>
        <v>0</v>
      </c>
      <c r="F39" s="70">
        <f t="shared" si="23"/>
        <v>0</v>
      </c>
      <c r="G39" s="70">
        <f t="shared" si="23"/>
        <v>0</v>
      </c>
      <c r="H39" s="70">
        <f t="shared" si="23"/>
        <v>0</v>
      </c>
      <c r="I39" s="70">
        <f t="shared" si="23"/>
        <v>0</v>
      </c>
      <c r="J39" s="70">
        <f t="shared" si="23"/>
        <v>0</v>
      </c>
      <c r="K39" s="70">
        <f t="shared" si="23"/>
        <v>0</v>
      </c>
      <c r="L39" s="70">
        <f t="shared" si="23"/>
        <v>0</v>
      </c>
      <c r="M39" s="70">
        <f t="shared" si="23"/>
        <v>0</v>
      </c>
      <c r="N39" s="70">
        <f t="shared" si="23"/>
        <v>0</v>
      </c>
      <c r="O39" s="70">
        <f t="shared" si="23"/>
        <v>0</v>
      </c>
      <c r="P39" s="70">
        <f t="shared" si="23"/>
        <v>0</v>
      </c>
      <c r="Q39" s="70">
        <f t="shared" si="23"/>
        <v>0</v>
      </c>
      <c r="R39" s="70">
        <f t="shared" si="23"/>
        <v>0</v>
      </c>
      <c r="S39" s="70">
        <f t="shared" si="23"/>
        <v>0</v>
      </c>
      <c r="T39" s="70">
        <f t="shared" si="23"/>
        <v>0</v>
      </c>
      <c r="U39" s="70">
        <f t="shared" si="23"/>
        <v>0</v>
      </c>
      <c r="V39" s="70">
        <f t="shared" si="23"/>
        <v>0</v>
      </c>
      <c r="W39" s="70">
        <f t="shared" si="23"/>
        <v>0</v>
      </c>
      <c r="X39" s="70">
        <f t="shared" si="23"/>
        <v>0</v>
      </c>
      <c r="Y39" s="70">
        <f t="shared" si="23"/>
        <v>0</v>
      </c>
      <c r="Z39" s="70">
        <f t="shared" si="23"/>
        <v>0</v>
      </c>
      <c r="AA39" s="70">
        <f t="shared" si="23"/>
        <v>0</v>
      </c>
      <c r="AB39" s="70">
        <f t="shared" si="23"/>
        <v>0</v>
      </c>
      <c r="AC39" s="70">
        <f t="shared" si="23"/>
        <v>0</v>
      </c>
      <c r="AD39" s="70">
        <f t="shared" si="23"/>
        <v>0</v>
      </c>
      <c r="AE39" s="70">
        <f t="shared" si="23"/>
        <v>0</v>
      </c>
      <c r="AF39" s="70">
        <f t="shared" si="23"/>
        <v>0</v>
      </c>
      <c r="AG39" s="70">
        <f t="shared" si="23"/>
        <v>0</v>
      </c>
      <c r="AH39" s="70">
        <f t="shared" si="23"/>
        <v>0</v>
      </c>
      <c r="AI39" s="70">
        <f t="shared" si="23"/>
        <v>0</v>
      </c>
      <c r="AJ39" s="70">
        <f t="shared" ref="AJ39:BO39" si="24">SUM(AJ40:AJ48)</f>
        <v>0</v>
      </c>
      <c r="AK39" s="70">
        <f t="shared" si="24"/>
        <v>0</v>
      </c>
      <c r="AL39" s="70">
        <f t="shared" si="24"/>
        <v>0</v>
      </c>
      <c r="AM39" s="70">
        <f t="shared" si="24"/>
        <v>0</v>
      </c>
      <c r="AN39" s="70">
        <f t="shared" si="24"/>
        <v>0</v>
      </c>
      <c r="AO39" s="70">
        <f t="shared" si="24"/>
        <v>45.377988079999994</v>
      </c>
      <c r="AP39" s="70">
        <f t="shared" si="24"/>
        <v>5</v>
      </c>
      <c r="AQ39" s="70">
        <f t="shared" si="24"/>
        <v>0</v>
      </c>
      <c r="AR39" s="70">
        <f t="shared" si="24"/>
        <v>12.07</v>
      </c>
      <c r="AS39" s="70">
        <f t="shared" si="24"/>
        <v>0</v>
      </c>
      <c r="AT39" s="70">
        <f t="shared" si="24"/>
        <v>0</v>
      </c>
      <c r="AU39" s="70">
        <f t="shared" si="24"/>
        <v>0</v>
      </c>
      <c r="AV39" s="70">
        <f t="shared" si="24"/>
        <v>0.15398808</v>
      </c>
      <c r="AW39" s="70">
        <f t="shared" si="24"/>
        <v>0</v>
      </c>
      <c r="AX39" s="70">
        <f t="shared" si="24"/>
        <v>0</v>
      </c>
      <c r="AY39" s="70">
        <f t="shared" si="24"/>
        <v>0.22</v>
      </c>
      <c r="AZ39" s="70">
        <f t="shared" si="24"/>
        <v>0</v>
      </c>
      <c r="BA39" s="70">
        <f t="shared" si="24"/>
        <v>0</v>
      </c>
      <c r="BB39" s="70">
        <f t="shared" si="24"/>
        <v>0</v>
      </c>
      <c r="BC39" s="70">
        <f t="shared" si="24"/>
        <v>45.223999999999997</v>
      </c>
      <c r="BD39" s="70">
        <f t="shared" si="24"/>
        <v>5</v>
      </c>
      <c r="BE39" s="70">
        <f t="shared" si="24"/>
        <v>0</v>
      </c>
      <c r="BF39" s="70">
        <f t="shared" si="24"/>
        <v>11.85</v>
      </c>
      <c r="BG39" s="70">
        <f t="shared" si="24"/>
        <v>0</v>
      </c>
      <c r="BH39" s="70">
        <f t="shared" si="24"/>
        <v>0</v>
      </c>
      <c r="BI39" s="70">
        <f t="shared" si="24"/>
        <v>0</v>
      </c>
      <c r="BJ39" s="70">
        <f t="shared" si="24"/>
        <v>0</v>
      </c>
      <c r="BK39" s="70">
        <f t="shared" si="24"/>
        <v>0</v>
      </c>
      <c r="BL39" s="70">
        <f t="shared" si="24"/>
        <v>0</v>
      </c>
      <c r="BM39" s="70">
        <f t="shared" si="24"/>
        <v>0</v>
      </c>
      <c r="BN39" s="70">
        <f t="shared" si="24"/>
        <v>0</v>
      </c>
      <c r="BO39" s="70">
        <f t="shared" si="24"/>
        <v>0</v>
      </c>
      <c r="BP39" s="70">
        <f t="shared" ref="BP39:BW39" si="25">SUM(BP40:BP48)</f>
        <v>0</v>
      </c>
      <c r="BQ39" s="70">
        <f t="shared" si="25"/>
        <v>0</v>
      </c>
      <c r="BR39" s="70">
        <f t="shared" si="25"/>
        <v>0</v>
      </c>
      <c r="BS39" s="70">
        <f t="shared" si="25"/>
        <v>0</v>
      </c>
      <c r="BT39" s="70">
        <f t="shared" si="25"/>
        <v>0</v>
      </c>
      <c r="BU39" s="70">
        <f t="shared" si="25"/>
        <v>0</v>
      </c>
      <c r="BV39" s="70">
        <f t="shared" si="25"/>
        <v>0</v>
      </c>
      <c r="BW39" s="70">
        <f t="shared" si="25"/>
        <v>0</v>
      </c>
      <c r="BX39" s="85">
        <v>0</v>
      </c>
      <c r="BY39" s="70">
        <f>SUM(BY40:BY48)</f>
        <v>45.377988079999994</v>
      </c>
      <c r="BZ39" s="85">
        <v>0</v>
      </c>
      <c r="CA39" s="86" t="s">
        <v>203</v>
      </c>
      <c r="CB39" s="5"/>
    </row>
    <row r="40" spans="1:80" ht="157.5" x14ac:dyDescent="0.25">
      <c r="A40" s="42" t="s">
        <v>153</v>
      </c>
      <c r="B40" s="43" t="s">
        <v>155</v>
      </c>
      <c r="C40" s="14" t="s">
        <v>156</v>
      </c>
      <c r="D40" s="69">
        <v>45.223999999999997</v>
      </c>
      <c r="E40" s="73">
        <f>L40+S40+Z40+AG40</f>
        <v>0</v>
      </c>
      <c r="F40" s="73">
        <f t="shared" ref="F40:K48" si="26">M40+T40+AA40+AH40</f>
        <v>0</v>
      </c>
      <c r="G40" s="73">
        <f t="shared" si="26"/>
        <v>0</v>
      </c>
      <c r="H40" s="73">
        <f t="shared" si="26"/>
        <v>0</v>
      </c>
      <c r="I40" s="73">
        <f t="shared" si="26"/>
        <v>0</v>
      </c>
      <c r="J40" s="73">
        <f t="shared" si="26"/>
        <v>0</v>
      </c>
      <c r="K40" s="73">
        <f t="shared" si="26"/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f>AU40+BB40+BI40+BP40</f>
        <v>0</v>
      </c>
      <c r="AO40" s="15">
        <f t="shared" ref="AO40:AT48" si="27">AV40+BC40+BJ40+BQ40</f>
        <v>45.223999999999997</v>
      </c>
      <c r="AP40" s="15">
        <f t="shared" si="27"/>
        <v>5</v>
      </c>
      <c r="AQ40" s="15">
        <f t="shared" si="27"/>
        <v>0</v>
      </c>
      <c r="AR40" s="15">
        <f t="shared" si="27"/>
        <v>11.85</v>
      </c>
      <c r="AS40" s="15">
        <f t="shared" si="27"/>
        <v>0</v>
      </c>
      <c r="AT40" s="15">
        <f t="shared" si="27"/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93">
        <v>45.223999999999997</v>
      </c>
      <c r="BD40" s="15">
        <v>5</v>
      </c>
      <c r="BE40" s="15">
        <v>0</v>
      </c>
      <c r="BF40" s="15">
        <v>11.85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0</v>
      </c>
      <c r="BW40" s="15">
        <f t="shared" ref="BW40:BW48" si="28">(AU40+BB40+BI40)-(L40+S40+Z40)</f>
        <v>0</v>
      </c>
      <c r="BX40" s="80">
        <v>0</v>
      </c>
      <c r="BY40" s="15">
        <f t="shared" ref="BY40:BY48" si="29">(AV40+BC40+BJ40)-(M40+T40+AA40)</f>
        <v>45.223999999999997</v>
      </c>
      <c r="BZ40" s="80">
        <v>0</v>
      </c>
      <c r="CA40" s="96" t="s">
        <v>231</v>
      </c>
      <c r="CB40" s="5"/>
    </row>
    <row r="41" spans="1:80" ht="78.75" x14ac:dyDescent="0.25">
      <c r="A41" s="42" t="s">
        <v>153</v>
      </c>
      <c r="B41" s="44" t="s">
        <v>157</v>
      </c>
      <c r="C41" s="14" t="s">
        <v>158</v>
      </c>
      <c r="D41" s="69">
        <f>8.717/1.18</f>
        <v>7.387288135593221</v>
      </c>
      <c r="E41" s="73">
        <f>L41+S41+Z41+AG41</f>
        <v>0</v>
      </c>
      <c r="F41" s="73">
        <f t="shared" si="26"/>
        <v>0</v>
      </c>
      <c r="G41" s="15">
        <f t="shared" si="26"/>
        <v>0</v>
      </c>
      <c r="H41" s="15">
        <f t="shared" si="26"/>
        <v>0</v>
      </c>
      <c r="I41" s="15">
        <f t="shared" si="26"/>
        <v>0</v>
      </c>
      <c r="J41" s="15">
        <f t="shared" si="26"/>
        <v>0</v>
      </c>
      <c r="K41" s="15">
        <f t="shared" si="26"/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f>AU41+BB41+BI41+BP41</f>
        <v>0</v>
      </c>
      <c r="AO41" s="15">
        <f t="shared" si="27"/>
        <v>0</v>
      </c>
      <c r="AP41" s="15">
        <f t="shared" si="27"/>
        <v>0</v>
      </c>
      <c r="AQ41" s="15">
        <f t="shared" si="27"/>
        <v>0</v>
      </c>
      <c r="AR41" s="15">
        <f t="shared" si="27"/>
        <v>0</v>
      </c>
      <c r="AS41" s="15">
        <f t="shared" si="27"/>
        <v>0</v>
      </c>
      <c r="AT41" s="15">
        <f t="shared" si="27"/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0</v>
      </c>
      <c r="BK41" s="15">
        <v>0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0</v>
      </c>
      <c r="BS41" s="15">
        <v>0</v>
      </c>
      <c r="BT41" s="15">
        <v>0</v>
      </c>
      <c r="BU41" s="15">
        <v>0</v>
      </c>
      <c r="BV41" s="15">
        <v>0</v>
      </c>
      <c r="BW41" s="15">
        <f t="shared" si="28"/>
        <v>0</v>
      </c>
      <c r="BX41" s="80">
        <v>0</v>
      </c>
      <c r="BY41" s="15">
        <f t="shared" si="29"/>
        <v>0</v>
      </c>
      <c r="BZ41" s="80">
        <v>0</v>
      </c>
      <c r="CA41" s="81" t="s">
        <v>203</v>
      </c>
      <c r="CB41" s="5"/>
    </row>
    <row r="42" spans="1:80" ht="126" x14ac:dyDescent="0.25">
      <c r="A42" s="42" t="s">
        <v>153</v>
      </c>
      <c r="B42" s="44" t="s">
        <v>211</v>
      </c>
      <c r="C42" s="14" t="s">
        <v>209</v>
      </c>
      <c r="D42" s="69">
        <f>6967083/1000000/1.18</f>
        <v>5.9043076271186443</v>
      </c>
      <c r="E42" s="73">
        <f t="shared" ref="E42:E48" si="30">L42+S42+Z42+AG42</f>
        <v>0</v>
      </c>
      <c r="F42" s="73">
        <f t="shared" si="26"/>
        <v>0</v>
      </c>
      <c r="G42" s="15">
        <f t="shared" si="26"/>
        <v>0</v>
      </c>
      <c r="H42" s="15">
        <f t="shared" si="26"/>
        <v>0</v>
      </c>
      <c r="I42" s="15">
        <f t="shared" si="26"/>
        <v>0</v>
      </c>
      <c r="J42" s="15">
        <f t="shared" si="26"/>
        <v>0</v>
      </c>
      <c r="K42" s="15">
        <f t="shared" si="26"/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f t="shared" ref="AN42:AN48" si="31">AU42+BB42+BI42+BP42</f>
        <v>0</v>
      </c>
      <c r="AO42" s="15">
        <f t="shared" si="27"/>
        <v>0</v>
      </c>
      <c r="AP42" s="15">
        <f t="shared" si="27"/>
        <v>0</v>
      </c>
      <c r="AQ42" s="15">
        <f t="shared" si="27"/>
        <v>0</v>
      </c>
      <c r="AR42" s="15">
        <f t="shared" si="27"/>
        <v>0</v>
      </c>
      <c r="AS42" s="15">
        <f t="shared" si="27"/>
        <v>0</v>
      </c>
      <c r="AT42" s="15">
        <f t="shared" si="27"/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0</v>
      </c>
      <c r="BW42" s="15">
        <f t="shared" si="28"/>
        <v>0</v>
      </c>
      <c r="BX42" s="80">
        <v>0</v>
      </c>
      <c r="BY42" s="15">
        <f t="shared" si="29"/>
        <v>0</v>
      </c>
      <c r="BZ42" s="80">
        <v>0</v>
      </c>
      <c r="CA42" s="81" t="s">
        <v>203</v>
      </c>
      <c r="CB42" s="5"/>
    </row>
    <row r="43" spans="1:80" ht="126" x14ac:dyDescent="0.25">
      <c r="A43" s="42" t="s">
        <v>153</v>
      </c>
      <c r="B43" s="44" t="s">
        <v>227</v>
      </c>
      <c r="C43" s="14" t="s">
        <v>228</v>
      </c>
      <c r="D43" s="69">
        <f>86449.15/1000000/1.18</f>
        <v>7.3261991525423717E-2</v>
      </c>
      <c r="E43" s="73">
        <f t="shared" ref="E43" si="32">L43+S43+Z43+AG43</f>
        <v>0</v>
      </c>
      <c r="F43" s="73">
        <f t="shared" si="26"/>
        <v>0</v>
      </c>
      <c r="G43" s="15">
        <f t="shared" si="26"/>
        <v>0</v>
      </c>
      <c r="H43" s="15">
        <f t="shared" si="26"/>
        <v>0</v>
      </c>
      <c r="I43" s="15">
        <f t="shared" si="26"/>
        <v>0</v>
      </c>
      <c r="J43" s="15">
        <f t="shared" si="26"/>
        <v>0</v>
      </c>
      <c r="K43" s="15">
        <f t="shared" si="26"/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f t="shared" ref="AN43" si="33">AU43+BB43+BI43+BP43</f>
        <v>0</v>
      </c>
      <c r="AO43" s="15">
        <f t="shared" si="27"/>
        <v>0.15398808</v>
      </c>
      <c r="AP43" s="15">
        <f t="shared" si="27"/>
        <v>0</v>
      </c>
      <c r="AQ43" s="15">
        <f t="shared" si="27"/>
        <v>0</v>
      </c>
      <c r="AR43" s="15">
        <f t="shared" si="27"/>
        <v>0.22</v>
      </c>
      <c r="AS43" s="15">
        <f t="shared" si="27"/>
        <v>0</v>
      </c>
      <c r="AT43" s="15">
        <f t="shared" si="27"/>
        <v>0</v>
      </c>
      <c r="AU43" s="15">
        <v>0</v>
      </c>
      <c r="AV43" s="15">
        <f>153988.08/1000000</f>
        <v>0.15398808</v>
      </c>
      <c r="AW43" s="15">
        <v>0</v>
      </c>
      <c r="AX43" s="15">
        <v>0</v>
      </c>
      <c r="AY43" s="15">
        <v>0.22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5">
        <v>0</v>
      </c>
      <c r="BF43" s="15">
        <v>0</v>
      </c>
      <c r="BG43" s="15">
        <v>0</v>
      </c>
      <c r="BH43" s="15">
        <v>0</v>
      </c>
      <c r="BI43" s="15">
        <v>0</v>
      </c>
      <c r="BJ43" s="15">
        <v>0</v>
      </c>
      <c r="BK43" s="15">
        <v>0</v>
      </c>
      <c r="BL43" s="15">
        <v>0</v>
      </c>
      <c r="BM43" s="15">
        <v>0</v>
      </c>
      <c r="BN43" s="15">
        <v>0</v>
      </c>
      <c r="BO43" s="15">
        <v>0</v>
      </c>
      <c r="BP43" s="15">
        <v>0</v>
      </c>
      <c r="BQ43" s="15">
        <v>0</v>
      </c>
      <c r="BR43" s="15">
        <v>0</v>
      </c>
      <c r="BS43" s="15">
        <v>0</v>
      </c>
      <c r="BT43" s="15">
        <v>0</v>
      </c>
      <c r="BU43" s="15">
        <v>0</v>
      </c>
      <c r="BV43" s="15">
        <v>0</v>
      </c>
      <c r="BW43" s="15">
        <f t="shared" si="28"/>
        <v>0</v>
      </c>
      <c r="BX43" s="80">
        <v>0</v>
      </c>
      <c r="BY43" s="15">
        <f t="shared" si="29"/>
        <v>0.15398808</v>
      </c>
      <c r="BZ43" s="80">
        <v>0</v>
      </c>
      <c r="CA43" s="94" t="s">
        <v>229</v>
      </c>
      <c r="CB43" s="5"/>
    </row>
    <row r="44" spans="1:80" ht="110.25" x14ac:dyDescent="0.25">
      <c r="A44" s="42" t="s">
        <v>153</v>
      </c>
      <c r="B44" s="44" t="s">
        <v>212</v>
      </c>
      <c r="C44" s="14" t="s">
        <v>210</v>
      </c>
      <c r="D44" s="69">
        <f>1494345.9/1000000/1.18</f>
        <v>1.2663948305084745</v>
      </c>
      <c r="E44" s="73">
        <f t="shared" si="30"/>
        <v>0</v>
      </c>
      <c r="F44" s="73">
        <f t="shared" si="26"/>
        <v>0</v>
      </c>
      <c r="G44" s="15">
        <f t="shared" si="26"/>
        <v>0</v>
      </c>
      <c r="H44" s="15">
        <f t="shared" si="26"/>
        <v>0</v>
      </c>
      <c r="I44" s="15">
        <f t="shared" si="26"/>
        <v>0</v>
      </c>
      <c r="J44" s="15">
        <f t="shared" si="26"/>
        <v>0</v>
      </c>
      <c r="K44" s="15">
        <f t="shared" si="26"/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f t="shared" si="31"/>
        <v>0</v>
      </c>
      <c r="AO44" s="15">
        <f t="shared" si="27"/>
        <v>0</v>
      </c>
      <c r="AP44" s="15">
        <f t="shared" si="27"/>
        <v>0</v>
      </c>
      <c r="AQ44" s="15">
        <f t="shared" si="27"/>
        <v>0</v>
      </c>
      <c r="AR44" s="15">
        <f t="shared" si="27"/>
        <v>0</v>
      </c>
      <c r="AS44" s="15">
        <f t="shared" si="27"/>
        <v>0</v>
      </c>
      <c r="AT44" s="15">
        <f t="shared" si="27"/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0</v>
      </c>
      <c r="BQ44" s="15">
        <v>0</v>
      </c>
      <c r="BR44" s="15">
        <v>0</v>
      </c>
      <c r="BS44" s="15">
        <v>0</v>
      </c>
      <c r="BT44" s="15">
        <v>0</v>
      </c>
      <c r="BU44" s="15">
        <v>0</v>
      </c>
      <c r="BV44" s="15">
        <v>0</v>
      </c>
      <c r="BW44" s="15">
        <f t="shared" si="28"/>
        <v>0</v>
      </c>
      <c r="BX44" s="80">
        <v>0</v>
      </c>
      <c r="BY44" s="15">
        <f t="shared" si="29"/>
        <v>0</v>
      </c>
      <c r="BZ44" s="80">
        <v>0</v>
      </c>
      <c r="CA44" s="81" t="s">
        <v>203</v>
      </c>
      <c r="CB44" s="5"/>
    </row>
    <row r="45" spans="1:80" ht="47.25" x14ac:dyDescent="0.25">
      <c r="A45" s="42" t="s">
        <v>153</v>
      </c>
      <c r="B45" s="44" t="s">
        <v>217</v>
      </c>
      <c r="C45" s="14" t="s">
        <v>213</v>
      </c>
      <c r="D45" s="69"/>
      <c r="E45" s="73">
        <f t="shared" si="30"/>
        <v>0</v>
      </c>
      <c r="F45" s="73">
        <f t="shared" si="26"/>
        <v>0</v>
      </c>
      <c r="G45" s="15">
        <f t="shared" si="26"/>
        <v>0</v>
      </c>
      <c r="H45" s="15">
        <f t="shared" si="26"/>
        <v>0</v>
      </c>
      <c r="I45" s="15">
        <f t="shared" si="26"/>
        <v>0</v>
      </c>
      <c r="J45" s="15">
        <f t="shared" si="26"/>
        <v>0</v>
      </c>
      <c r="K45" s="15">
        <f t="shared" si="26"/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f t="shared" si="31"/>
        <v>0</v>
      </c>
      <c r="AO45" s="15">
        <f t="shared" si="27"/>
        <v>0</v>
      </c>
      <c r="AP45" s="15">
        <f t="shared" si="27"/>
        <v>0</v>
      </c>
      <c r="AQ45" s="15">
        <f t="shared" si="27"/>
        <v>0</v>
      </c>
      <c r="AR45" s="15">
        <f t="shared" si="27"/>
        <v>0</v>
      </c>
      <c r="AS45" s="15">
        <f t="shared" si="27"/>
        <v>0</v>
      </c>
      <c r="AT45" s="15">
        <f t="shared" si="27"/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0</v>
      </c>
      <c r="BK45" s="15">
        <v>0</v>
      </c>
      <c r="BL45" s="15">
        <v>0</v>
      </c>
      <c r="BM45" s="15">
        <v>0</v>
      </c>
      <c r="BN45" s="15">
        <v>0</v>
      </c>
      <c r="BO45" s="15">
        <v>0</v>
      </c>
      <c r="BP45" s="15">
        <v>0</v>
      </c>
      <c r="BQ45" s="15">
        <v>0</v>
      </c>
      <c r="BR45" s="15">
        <v>0</v>
      </c>
      <c r="BS45" s="15">
        <v>0</v>
      </c>
      <c r="BT45" s="15">
        <v>0</v>
      </c>
      <c r="BU45" s="15">
        <v>0</v>
      </c>
      <c r="BV45" s="15">
        <v>0</v>
      </c>
      <c r="BW45" s="15">
        <f t="shared" si="28"/>
        <v>0</v>
      </c>
      <c r="BX45" s="80">
        <v>0</v>
      </c>
      <c r="BY45" s="15">
        <f t="shared" si="29"/>
        <v>0</v>
      </c>
      <c r="BZ45" s="80">
        <v>0</v>
      </c>
      <c r="CA45" s="81" t="s">
        <v>203</v>
      </c>
      <c r="CB45" s="5"/>
    </row>
    <row r="46" spans="1:80" ht="47.25" x14ac:dyDescent="0.25">
      <c r="A46" s="42" t="s">
        <v>153</v>
      </c>
      <c r="B46" s="44" t="s">
        <v>218</v>
      </c>
      <c r="C46" s="14" t="s">
        <v>214</v>
      </c>
      <c r="D46" s="69"/>
      <c r="E46" s="73">
        <f t="shared" si="30"/>
        <v>0</v>
      </c>
      <c r="F46" s="73">
        <f t="shared" si="26"/>
        <v>0</v>
      </c>
      <c r="G46" s="15">
        <f t="shared" si="26"/>
        <v>0</v>
      </c>
      <c r="H46" s="15">
        <f t="shared" si="26"/>
        <v>0</v>
      </c>
      <c r="I46" s="15">
        <f t="shared" si="26"/>
        <v>0</v>
      </c>
      <c r="J46" s="15">
        <f t="shared" si="26"/>
        <v>0</v>
      </c>
      <c r="K46" s="15">
        <f t="shared" si="26"/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f t="shared" si="31"/>
        <v>0</v>
      </c>
      <c r="AO46" s="15">
        <f t="shared" si="27"/>
        <v>0</v>
      </c>
      <c r="AP46" s="15">
        <f t="shared" si="27"/>
        <v>0</v>
      </c>
      <c r="AQ46" s="15">
        <f t="shared" si="27"/>
        <v>0</v>
      </c>
      <c r="AR46" s="15">
        <f t="shared" si="27"/>
        <v>0</v>
      </c>
      <c r="AS46" s="15">
        <f t="shared" si="27"/>
        <v>0</v>
      </c>
      <c r="AT46" s="15">
        <f t="shared" si="27"/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0</v>
      </c>
      <c r="BS46" s="15">
        <v>0</v>
      </c>
      <c r="BT46" s="15">
        <v>0</v>
      </c>
      <c r="BU46" s="15">
        <v>0</v>
      </c>
      <c r="BV46" s="15">
        <v>0</v>
      </c>
      <c r="BW46" s="15">
        <f t="shared" si="28"/>
        <v>0</v>
      </c>
      <c r="BX46" s="80">
        <v>0</v>
      </c>
      <c r="BY46" s="15">
        <f t="shared" si="29"/>
        <v>0</v>
      </c>
      <c r="BZ46" s="80">
        <v>0</v>
      </c>
      <c r="CA46" s="81" t="s">
        <v>203</v>
      </c>
      <c r="CB46" s="5"/>
    </row>
    <row r="47" spans="1:80" ht="126" x14ac:dyDescent="0.25">
      <c r="A47" s="42" t="s">
        <v>153</v>
      </c>
      <c r="B47" s="44" t="s">
        <v>219</v>
      </c>
      <c r="C47" s="14" t="s">
        <v>215</v>
      </c>
      <c r="D47" s="69"/>
      <c r="E47" s="73">
        <f t="shared" si="30"/>
        <v>0</v>
      </c>
      <c r="F47" s="73">
        <f t="shared" si="26"/>
        <v>0</v>
      </c>
      <c r="G47" s="15">
        <f t="shared" si="26"/>
        <v>0</v>
      </c>
      <c r="H47" s="15">
        <f t="shared" si="26"/>
        <v>0</v>
      </c>
      <c r="I47" s="15">
        <f t="shared" si="26"/>
        <v>0</v>
      </c>
      <c r="J47" s="15">
        <f t="shared" si="26"/>
        <v>0</v>
      </c>
      <c r="K47" s="15">
        <f t="shared" si="26"/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f t="shared" si="31"/>
        <v>0</v>
      </c>
      <c r="AO47" s="15">
        <f t="shared" si="27"/>
        <v>0</v>
      </c>
      <c r="AP47" s="15">
        <f t="shared" si="27"/>
        <v>0</v>
      </c>
      <c r="AQ47" s="15">
        <f t="shared" si="27"/>
        <v>0</v>
      </c>
      <c r="AR47" s="15">
        <f t="shared" si="27"/>
        <v>0</v>
      </c>
      <c r="AS47" s="15">
        <f t="shared" si="27"/>
        <v>0</v>
      </c>
      <c r="AT47" s="15">
        <f t="shared" si="27"/>
        <v>0</v>
      </c>
      <c r="AU47" s="15">
        <v>0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0</v>
      </c>
      <c r="BQ47" s="15">
        <v>0</v>
      </c>
      <c r="BR47" s="15">
        <v>0</v>
      </c>
      <c r="BS47" s="15">
        <v>0</v>
      </c>
      <c r="BT47" s="15">
        <v>0</v>
      </c>
      <c r="BU47" s="15">
        <v>0</v>
      </c>
      <c r="BV47" s="15">
        <v>0</v>
      </c>
      <c r="BW47" s="15">
        <f t="shared" si="28"/>
        <v>0</v>
      </c>
      <c r="BX47" s="80">
        <v>0</v>
      </c>
      <c r="BY47" s="15">
        <f t="shared" si="29"/>
        <v>0</v>
      </c>
      <c r="BZ47" s="80">
        <v>0</v>
      </c>
      <c r="CA47" s="81" t="s">
        <v>203</v>
      </c>
      <c r="CB47" s="5"/>
    </row>
    <row r="48" spans="1:80" ht="31.5" x14ac:dyDescent="0.25">
      <c r="A48" s="42" t="s">
        <v>153</v>
      </c>
      <c r="B48" s="44" t="s">
        <v>220</v>
      </c>
      <c r="C48" s="14" t="s">
        <v>216</v>
      </c>
      <c r="D48" s="69"/>
      <c r="E48" s="73">
        <f t="shared" si="30"/>
        <v>0</v>
      </c>
      <c r="F48" s="73">
        <f t="shared" si="26"/>
        <v>0</v>
      </c>
      <c r="G48" s="15">
        <f t="shared" si="26"/>
        <v>0</v>
      </c>
      <c r="H48" s="15">
        <f t="shared" si="26"/>
        <v>0</v>
      </c>
      <c r="I48" s="15">
        <f t="shared" si="26"/>
        <v>0</v>
      </c>
      <c r="J48" s="15">
        <f t="shared" si="26"/>
        <v>0</v>
      </c>
      <c r="K48" s="15">
        <f t="shared" si="26"/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f t="shared" si="31"/>
        <v>0</v>
      </c>
      <c r="AO48" s="15">
        <f t="shared" si="27"/>
        <v>0</v>
      </c>
      <c r="AP48" s="15">
        <f t="shared" si="27"/>
        <v>0</v>
      </c>
      <c r="AQ48" s="15">
        <f t="shared" si="27"/>
        <v>0</v>
      </c>
      <c r="AR48" s="15">
        <f t="shared" si="27"/>
        <v>0</v>
      </c>
      <c r="AS48" s="15">
        <f t="shared" si="27"/>
        <v>0</v>
      </c>
      <c r="AT48" s="15">
        <f t="shared" si="27"/>
        <v>0</v>
      </c>
      <c r="AU48" s="15">
        <v>0</v>
      </c>
      <c r="AV48" s="15">
        <v>0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0</v>
      </c>
      <c r="BD48" s="15">
        <v>0</v>
      </c>
      <c r="BE48" s="15">
        <v>0</v>
      </c>
      <c r="BF48" s="15">
        <v>0</v>
      </c>
      <c r="BG48" s="15">
        <v>0</v>
      </c>
      <c r="BH48" s="15">
        <v>0</v>
      </c>
      <c r="BI48" s="15">
        <v>0</v>
      </c>
      <c r="BJ48" s="15">
        <v>0</v>
      </c>
      <c r="BK48" s="15">
        <v>0</v>
      </c>
      <c r="BL48" s="15">
        <v>0</v>
      </c>
      <c r="BM48" s="15">
        <v>0</v>
      </c>
      <c r="BN48" s="15">
        <v>0</v>
      </c>
      <c r="BO48" s="15">
        <v>0</v>
      </c>
      <c r="BP48" s="15">
        <v>0</v>
      </c>
      <c r="BQ48" s="15">
        <v>0</v>
      </c>
      <c r="BR48" s="15">
        <v>0</v>
      </c>
      <c r="BS48" s="15">
        <v>0</v>
      </c>
      <c r="BT48" s="15">
        <v>0</v>
      </c>
      <c r="BU48" s="15">
        <v>0</v>
      </c>
      <c r="BV48" s="15">
        <v>0</v>
      </c>
      <c r="BW48" s="15">
        <f t="shared" si="28"/>
        <v>0</v>
      </c>
      <c r="BX48" s="80">
        <v>0</v>
      </c>
      <c r="BY48" s="15">
        <f t="shared" si="29"/>
        <v>0</v>
      </c>
      <c r="BZ48" s="80">
        <v>0</v>
      </c>
      <c r="CA48" s="81" t="s">
        <v>203</v>
      </c>
      <c r="CB48" s="5"/>
    </row>
    <row r="49" spans="1:80" ht="141.75" x14ac:dyDescent="0.25">
      <c r="A49" s="46" t="s">
        <v>159</v>
      </c>
      <c r="B49" s="76" t="s">
        <v>160</v>
      </c>
      <c r="C49" s="54" t="s">
        <v>127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  <c r="R49" s="70">
        <v>0</v>
      </c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0">
        <v>0</v>
      </c>
      <c r="Z49" s="70">
        <v>0</v>
      </c>
      <c r="AA49" s="70">
        <v>0</v>
      </c>
      <c r="AB49" s="70">
        <v>0</v>
      </c>
      <c r="AC49" s="70">
        <v>0</v>
      </c>
      <c r="AD49" s="70">
        <v>0</v>
      </c>
      <c r="AE49" s="70">
        <v>0</v>
      </c>
      <c r="AF49" s="70">
        <v>0</v>
      </c>
      <c r="AG49" s="70">
        <v>0</v>
      </c>
      <c r="AH49" s="70">
        <v>0</v>
      </c>
      <c r="AI49" s="70">
        <v>0</v>
      </c>
      <c r="AJ49" s="70">
        <v>0</v>
      </c>
      <c r="AK49" s="70">
        <v>0</v>
      </c>
      <c r="AL49" s="70">
        <v>0</v>
      </c>
      <c r="AM49" s="70">
        <v>0</v>
      </c>
      <c r="AN49" s="70">
        <v>0</v>
      </c>
      <c r="AO49" s="70">
        <v>0</v>
      </c>
      <c r="AP49" s="70">
        <v>0</v>
      </c>
      <c r="AQ49" s="70">
        <v>0</v>
      </c>
      <c r="AR49" s="70">
        <v>0</v>
      </c>
      <c r="AS49" s="70">
        <v>0</v>
      </c>
      <c r="AT49" s="70">
        <v>0</v>
      </c>
      <c r="AU49" s="70">
        <v>0</v>
      </c>
      <c r="AV49" s="70">
        <v>0</v>
      </c>
      <c r="AW49" s="70">
        <v>0</v>
      </c>
      <c r="AX49" s="70">
        <v>0</v>
      </c>
      <c r="AY49" s="70">
        <v>0</v>
      </c>
      <c r="AZ49" s="70">
        <v>0</v>
      </c>
      <c r="BA49" s="70">
        <v>0</v>
      </c>
      <c r="BB49" s="70">
        <v>0</v>
      </c>
      <c r="BC49" s="70">
        <v>0</v>
      </c>
      <c r="BD49" s="70">
        <v>0</v>
      </c>
      <c r="BE49" s="70">
        <v>0</v>
      </c>
      <c r="BF49" s="70">
        <v>0</v>
      </c>
      <c r="BG49" s="70">
        <v>0</v>
      </c>
      <c r="BH49" s="70">
        <v>0</v>
      </c>
      <c r="BI49" s="70">
        <v>0</v>
      </c>
      <c r="BJ49" s="70">
        <v>0</v>
      </c>
      <c r="BK49" s="70">
        <v>0</v>
      </c>
      <c r="BL49" s="70">
        <v>0</v>
      </c>
      <c r="BM49" s="70">
        <v>0</v>
      </c>
      <c r="BN49" s="70">
        <v>0</v>
      </c>
      <c r="BO49" s="70">
        <v>0</v>
      </c>
      <c r="BP49" s="70">
        <v>0</v>
      </c>
      <c r="BQ49" s="70">
        <v>0</v>
      </c>
      <c r="BR49" s="70">
        <v>0</v>
      </c>
      <c r="BS49" s="70">
        <v>0</v>
      </c>
      <c r="BT49" s="70">
        <v>0</v>
      </c>
      <c r="BU49" s="70">
        <v>0</v>
      </c>
      <c r="BV49" s="70">
        <v>0</v>
      </c>
      <c r="BW49" s="70">
        <v>0</v>
      </c>
      <c r="BX49" s="85">
        <v>0</v>
      </c>
      <c r="BY49" s="70">
        <v>0</v>
      </c>
      <c r="BZ49" s="85">
        <v>0</v>
      </c>
      <c r="CA49" s="86" t="s">
        <v>203</v>
      </c>
      <c r="CB49" s="5"/>
    </row>
    <row r="50" spans="1:80" ht="78.75" x14ac:dyDescent="0.25">
      <c r="A50" s="31" t="s">
        <v>101</v>
      </c>
      <c r="B50" s="32" t="s">
        <v>161</v>
      </c>
      <c r="C50" s="33" t="s">
        <v>127</v>
      </c>
      <c r="D50" s="66">
        <f t="shared" ref="D50:AI50" si="34">D51+D55+D59+D70</f>
        <v>29.104124293785311</v>
      </c>
      <c r="E50" s="66">
        <f t="shared" si="34"/>
        <v>0</v>
      </c>
      <c r="F50" s="66">
        <f t="shared" si="34"/>
        <v>13.661666666666667</v>
      </c>
      <c r="G50" s="66">
        <f t="shared" si="34"/>
        <v>0</v>
      </c>
      <c r="H50" s="66">
        <f t="shared" si="34"/>
        <v>0</v>
      </c>
      <c r="I50" s="66">
        <f t="shared" si="34"/>
        <v>2.153</v>
      </c>
      <c r="J50" s="66">
        <f t="shared" si="34"/>
        <v>0</v>
      </c>
      <c r="K50" s="66">
        <f t="shared" si="34"/>
        <v>0</v>
      </c>
      <c r="L50" s="66">
        <f t="shared" si="34"/>
        <v>0</v>
      </c>
      <c r="M50" s="66">
        <f t="shared" si="34"/>
        <v>0</v>
      </c>
      <c r="N50" s="66">
        <f t="shared" si="34"/>
        <v>0</v>
      </c>
      <c r="O50" s="66">
        <f t="shared" si="34"/>
        <v>0</v>
      </c>
      <c r="P50" s="66">
        <f t="shared" si="34"/>
        <v>0</v>
      </c>
      <c r="Q50" s="66">
        <f t="shared" si="34"/>
        <v>0</v>
      </c>
      <c r="R50" s="66">
        <f t="shared" si="34"/>
        <v>0</v>
      </c>
      <c r="S50" s="66">
        <f t="shared" si="34"/>
        <v>0</v>
      </c>
      <c r="T50" s="66">
        <f t="shared" si="34"/>
        <v>3.3058333333333336</v>
      </c>
      <c r="U50" s="66">
        <f t="shared" si="34"/>
        <v>0</v>
      </c>
      <c r="V50" s="66">
        <f t="shared" si="34"/>
        <v>0</v>
      </c>
      <c r="W50" s="66">
        <f t="shared" si="34"/>
        <v>2.2530000000000001</v>
      </c>
      <c r="X50" s="66">
        <f t="shared" si="34"/>
        <v>0</v>
      </c>
      <c r="Y50" s="66">
        <f t="shared" si="34"/>
        <v>0</v>
      </c>
      <c r="Z50" s="66">
        <f t="shared" si="34"/>
        <v>0</v>
      </c>
      <c r="AA50" s="66">
        <f t="shared" si="34"/>
        <v>0</v>
      </c>
      <c r="AB50" s="66">
        <f t="shared" si="34"/>
        <v>0</v>
      </c>
      <c r="AC50" s="66">
        <f t="shared" si="34"/>
        <v>0</v>
      </c>
      <c r="AD50" s="66">
        <f t="shared" si="34"/>
        <v>0</v>
      </c>
      <c r="AE50" s="66">
        <f t="shared" si="34"/>
        <v>0</v>
      </c>
      <c r="AF50" s="66">
        <f t="shared" si="34"/>
        <v>0</v>
      </c>
      <c r="AG50" s="66">
        <f t="shared" si="34"/>
        <v>0</v>
      </c>
      <c r="AH50" s="66">
        <f t="shared" si="34"/>
        <v>10.355833333333333</v>
      </c>
      <c r="AI50" s="66">
        <f t="shared" si="34"/>
        <v>0</v>
      </c>
      <c r="AJ50" s="66">
        <f t="shared" ref="AJ50:BO50" si="35">AJ51+AJ55+AJ59+AJ70</f>
        <v>0</v>
      </c>
      <c r="AK50" s="66">
        <f t="shared" si="35"/>
        <v>0</v>
      </c>
      <c r="AL50" s="66">
        <f t="shared" si="35"/>
        <v>0</v>
      </c>
      <c r="AM50" s="66">
        <f t="shared" si="35"/>
        <v>0</v>
      </c>
      <c r="AN50" s="66">
        <f t="shared" si="35"/>
        <v>0</v>
      </c>
      <c r="AO50" s="66">
        <f t="shared" si="35"/>
        <v>0</v>
      </c>
      <c r="AP50" s="66">
        <f t="shared" si="35"/>
        <v>0</v>
      </c>
      <c r="AQ50" s="66">
        <f t="shared" si="35"/>
        <v>0</v>
      </c>
      <c r="AR50" s="66">
        <f t="shared" si="35"/>
        <v>0</v>
      </c>
      <c r="AS50" s="66">
        <f t="shared" si="35"/>
        <v>0</v>
      </c>
      <c r="AT50" s="66">
        <f t="shared" si="35"/>
        <v>0</v>
      </c>
      <c r="AU50" s="66">
        <f t="shared" si="35"/>
        <v>0</v>
      </c>
      <c r="AV50" s="66">
        <f t="shared" si="35"/>
        <v>0</v>
      </c>
      <c r="AW50" s="66">
        <f t="shared" si="35"/>
        <v>0</v>
      </c>
      <c r="AX50" s="66">
        <f t="shared" si="35"/>
        <v>0</v>
      </c>
      <c r="AY50" s="66">
        <f t="shared" si="35"/>
        <v>0</v>
      </c>
      <c r="AZ50" s="66">
        <f t="shared" si="35"/>
        <v>0</v>
      </c>
      <c r="BA50" s="66">
        <f t="shared" si="35"/>
        <v>0</v>
      </c>
      <c r="BB50" s="66">
        <f t="shared" si="35"/>
        <v>0</v>
      </c>
      <c r="BC50" s="66">
        <f t="shared" si="35"/>
        <v>0</v>
      </c>
      <c r="BD50" s="66">
        <f t="shared" si="35"/>
        <v>0</v>
      </c>
      <c r="BE50" s="66">
        <f t="shared" si="35"/>
        <v>0</v>
      </c>
      <c r="BF50" s="66">
        <f t="shared" si="35"/>
        <v>0</v>
      </c>
      <c r="BG50" s="66">
        <f t="shared" si="35"/>
        <v>0</v>
      </c>
      <c r="BH50" s="66">
        <f t="shared" si="35"/>
        <v>0</v>
      </c>
      <c r="BI50" s="66">
        <f t="shared" si="35"/>
        <v>0</v>
      </c>
      <c r="BJ50" s="66">
        <f t="shared" si="35"/>
        <v>0</v>
      </c>
      <c r="BK50" s="66">
        <f t="shared" si="35"/>
        <v>0</v>
      </c>
      <c r="BL50" s="66">
        <f t="shared" si="35"/>
        <v>0</v>
      </c>
      <c r="BM50" s="66">
        <f t="shared" si="35"/>
        <v>0</v>
      </c>
      <c r="BN50" s="66">
        <f t="shared" si="35"/>
        <v>0</v>
      </c>
      <c r="BO50" s="66">
        <f t="shared" si="35"/>
        <v>0</v>
      </c>
      <c r="BP50" s="66">
        <f t="shared" ref="BP50:BW50" si="36">BP51+BP55+BP59+BP70</f>
        <v>0</v>
      </c>
      <c r="BQ50" s="66">
        <f t="shared" si="36"/>
        <v>0</v>
      </c>
      <c r="BR50" s="66">
        <f t="shared" si="36"/>
        <v>0</v>
      </c>
      <c r="BS50" s="66">
        <f t="shared" si="36"/>
        <v>0</v>
      </c>
      <c r="BT50" s="66">
        <f t="shared" si="36"/>
        <v>0</v>
      </c>
      <c r="BU50" s="66">
        <f t="shared" si="36"/>
        <v>0</v>
      </c>
      <c r="BV50" s="66">
        <f t="shared" si="36"/>
        <v>0</v>
      </c>
      <c r="BW50" s="66">
        <f t="shared" si="36"/>
        <v>0</v>
      </c>
      <c r="BX50" s="75">
        <v>0</v>
      </c>
      <c r="BY50" s="66">
        <f>BY51+BY55+BY59+BY70</f>
        <v>-3.3058333333333336</v>
      </c>
      <c r="BZ50" s="75">
        <v>0</v>
      </c>
      <c r="CA50" s="82" t="s">
        <v>203</v>
      </c>
      <c r="CB50" s="5"/>
    </row>
    <row r="51" spans="1:80" ht="141.75" x14ac:dyDescent="0.25">
      <c r="A51" s="40" t="s">
        <v>102</v>
      </c>
      <c r="B51" s="37" t="s">
        <v>162</v>
      </c>
      <c r="C51" s="41" t="s">
        <v>127</v>
      </c>
      <c r="D51" s="38">
        <f t="shared" ref="D51:AI51" si="37">D52+D53</f>
        <v>1.5203389830508476</v>
      </c>
      <c r="E51" s="38">
        <f t="shared" si="37"/>
        <v>0</v>
      </c>
      <c r="F51" s="38">
        <f t="shared" si="37"/>
        <v>0</v>
      </c>
      <c r="G51" s="38">
        <f t="shared" si="37"/>
        <v>0</v>
      </c>
      <c r="H51" s="38">
        <f t="shared" si="37"/>
        <v>0</v>
      </c>
      <c r="I51" s="38">
        <f t="shared" si="37"/>
        <v>0</v>
      </c>
      <c r="J51" s="38">
        <f t="shared" si="37"/>
        <v>0</v>
      </c>
      <c r="K51" s="38">
        <f t="shared" si="37"/>
        <v>0</v>
      </c>
      <c r="L51" s="38">
        <f t="shared" si="37"/>
        <v>0</v>
      </c>
      <c r="M51" s="38">
        <f t="shared" si="37"/>
        <v>0</v>
      </c>
      <c r="N51" s="38">
        <f t="shared" si="37"/>
        <v>0</v>
      </c>
      <c r="O51" s="38">
        <f t="shared" si="37"/>
        <v>0</v>
      </c>
      <c r="P51" s="38">
        <f t="shared" si="37"/>
        <v>0</v>
      </c>
      <c r="Q51" s="38">
        <f t="shared" si="37"/>
        <v>0</v>
      </c>
      <c r="R51" s="38">
        <f t="shared" si="37"/>
        <v>0</v>
      </c>
      <c r="S51" s="38">
        <f t="shared" si="37"/>
        <v>0</v>
      </c>
      <c r="T51" s="38">
        <f t="shared" si="37"/>
        <v>0</v>
      </c>
      <c r="U51" s="38">
        <f t="shared" si="37"/>
        <v>0</v>
      </c>
      <c r="V51" s="38">
        <f t="shared" si="37"/>
        <v>0</v>
      </c>
      <c r="W51" s="38">
        <f t="shared" si="37"/>
        <v>0</v>
      </c>
      <c r="X51" s="38">
        <f t="shared" si="37"/>
        <v>0</v>
      </c>
      <c r="Y51" s="38">
        <f t="shared" si="37"/>
        <v>0</v>
      </c>
      <c r="Z51" s="38">
        <f t="shared" si="37"/>
        <v>0</v>
      </c>
      <c r="AA51" s="38">
        <f t="shared" si="37"/>
        <v>0</v>
      </c>
      <c r="AB51" s="38">
        <f t="shared" si="37"/>
        <v>0</v>
      </c>
      <c r="AC51" s="38">
        <f t="shared" si="37"/>
        <v>0</v>
      </c>
      <c r="AD51" s="38">
        <f t="shared" si="37"/>
        <v>0</v>
      </c>
      <c r="AE51" s="38">
        <f t="shared" si="37"/>
        <v>0</v>
      </c>
      <c r="AF51" s="38">
        <f t="shared" si="37"/>
        <v>0</v>
      </c>
      <c r="AG51" s="38">
        <f t="shared" si="37"/>
        <v>0</v>
      </c>
      <c r="AH51" s="38">
        <f t="shared" si="37"/>
        <v>0</v>
      </c>
      <c r="AI51" s="38">
        <f t="shared" si="37"/>
        <v>0</v>
      </c>
      <c r="AJ51" s="38">
        <f t="shared" ref="AJ51:BO51" si="38">AJ52+AJ53</f>
        <v>0</v>
      </c>
      <c r="AK51" s="38">
        <f t="shared" si="38"/>
        <v>0</v>
      </c>
      <c r="AL51" s="38">
        <f t="shared" si="38"/>
        <v>0</v>
      </c>
      <c r="AM51" s="38">
        <f t="shared" si="38"/>
        <v>0</v>
      </c>
      <c r="AN51" s="38">
        <f t="shared" si="38"/>
        <v>0</v>
      </c>
      <c r="AO51" s="38">
        <f t="shared" si="38"/>
        <v>0</v>
      </c>
      <c r="AP51" s="38">
        <f t="shared" si="38"/>
        <v>0</v>
      </c>
      <c r="AQ51" s="38">
        <f t="shared" si="38"/>
        <v>0</v>
      </c>
      <c r="AR51" s="38">
        <f t="shared" si="38"/>
        <v>0</v>
      </c>
      <c r="AS51" s="38">
        <f t="shared" si="38"/>
        <v>0</v>
      </c>
      <c r="AT51" s="38">
        <f t="shared" si="38"/>
        <v>0</v>
      </c>
      <c r="AU51" s="38">
        <f t="shared" si="38"/>
        <v>0</v>
      </c>
      <c r="AV51" s="38">
        <f t="shared" si="38"/>
        <v>0</v>
      </c>
      <c r="AW51" s="38">
        <f t="shared" si="38"/>
        <v>0</v>
      </c>
      <c r="AX51" s="38">
        <f t="shared" si="38"/>
        <v>0</v>
      </c>
      <c r="AY51" s="38">
        <f t="shared" si="38"/>
        <v>0</v>
      </c>
      <c r="AZ51" s="38">
        <f t="shared" si="38"/>
        <v>0</v>
      </c>
      <c r="BA51" s="38">
        <f t="shared" si="38"/>
        <v>0</v>
      </c>
      <c r="BB51" s="38">
        <f t="shared" si="38"/>
        <v>0</v>
      </c>
      <c r="BC51" s="38">
        <f t="shared" si="38"/>
        <v>0</v>
      </c>
      <c r="BD51" s="38">
        <f t="shared" si="38"/>
        <v>0</v>
      </c>
      <c r="BE51" s="38">
        <f t="shared" si="38"/>
        <v>0</v>
      </c>
      <c r="BF51" s="38">
        <f t="shared" si="38"/>
        <v>0</v>
      </c>
      <c r="BG51" s="38">
        <f t="shared" si="38"/>
        <v>0</v>
      </c>
      <c r="BH51" s="38">
        <f t="shared" si="38"/>
        <v>0</v>
      </c>
      <c r="BI51" s="38">
        <f t="shared" si="38"/>
        <v>0</v>
      </c>
      <c r="BJ51" s="38">
        <f t="shared" si="38"/>
        <v>0</v>
      </c>
      <c r="BK51" s="38">
        <f t="shared" si="38"/>
        <v>0</v>
      </c>
      <c r="BL51" s="38">
        <f t="shared" si="38"/>
        <v>0</v>
      </c>
      <c r="BM51" s="38">
        <f t="shared" si="38"/>
        <v>0</v>
      </c>
      <c r="BN51" s="38">
        <f t="shared" si="38"/>
        <v>0</v>
      </c>
      <c r="BO51" s="38">
        <f t="shared" si="38"/>
        <v>0</v>
      </c>
      <c r="BP51" s="38">
        <f t="shared" ref="BP51:BW51" si="39">BP52+BP53</f>
        <v>0</v>
      </c>
      <c r="BQ51" s="38">
        <f t="shared" si="39"/>
        <v>0</v>
      </c>
      <c r="BR51" s="38">
        <f t="shared" si="39"/>
        <v>0</v>
      </c>
      <c r="BS51" s="38">
        <f t="shared" si="39"/>
        <v>0</v>
      </c>
      <c r="BT51" s="38">
        <f t="shared" si="39"/>
        <v>0</v>
      </c>
      <c r="BU51" s="38">
        <f t="shared" si="39"/>
        <v>0</v>
      </c>
      <c r="BV51" s="38">
        <f t="shared" si="39"/>
        <v>0</v>
      </c>
      <c r="BW51" s="38">
        <f t="shared" si="39"/>
        <v>0</v>
      </c>
      <c r="BX51" s="83">
        <v>0</v>
      </c>
      <c r="BY51" s="38">
        <f>BY52+BY53</f>
        <v>0</v>
      </c>
      <c r="BZ51" s="83">
        <v>0</v>
      </c>
      <c r="CA51" s="84" t="s">
        <v>203</v>
      </c>
      <c r="CB51" s="5"/>
    </row>
    <row r="52" spans="1:80" ht="63" x14ac:dyDescent="0.25">
      <c r="A52" s="45" t="s">
        <v>103</v>
      </c>
      <c r="B52" s="46" t="s">
        <v>163</v>
      </c>
      <c r="C52" s="47" t="s">
        <v>127</v>
      </c>
      <c r="D52" s="70">
        <v>0</v>
      </c>
      <c r="E52" s="70">
        <v>0</v>
      </c>
      <c r="F52" s="70">
        <v>0</v>
      </c>
      <c r="G52" s="70">
        <v>0</v>
      </c>
      <c r="H52" s="70">
        <v>0</v>
      </c>
      <c r="I52" s="70">
        <v>0</v>
      </c>
      <c r="J52" s="70">
        <v>0</v>
      </c>
      <c r="K52" s="70">
        <v>0</v>
      </c>
      <c r="L52" s="70">
        <v>0</v>
      </c>
      <c r="M52" s="70">
        <v>0</v>
      </c>
      <c r="N52" s="70">
        <v>0</v>
      </c>
      <c r="O52" s="70">
        <v>0</v>
      </c>
      <c r="P52" s="70">
        <v>0</v>
      </c>
      <c r="Q52" s="70">
        <v>0</v>
      </c>
      <c r="R52" s="70">
        <v>0</v>
      </c>
      <c r="S52" s="70">
        <v>0</v>
      </c>
      <c r="T52" s="70">
        <v>0</v>
      </c>
      <c r="U52" s="70">
        <v>0</v>
      </c>
      <c r="V52" s="70">
        <v>0</v>
      </c>
      <c r="W52" s="70">
        <v>0</v>
      </c>
      <c r="X52" s="70">
        <v>0</v>
      </c>
      <c r="Y52" s="70">
        <v>0</v>
      </c>
      <c r="Z52" s="70">
        <v>0</v>
      </c>
      <c r="AA52" s="70">
        <v>0</v>
      </c>
      <c r="AB52" s="70">
        <v>0</v>
      </c>
      <c r="AC52" s="70">
        <v>0</v>
      </c>
      <c r="AD52" s="70">
        <v>0</v>
      </c>
      <c r="AE52" s="70">
        <v>0</v>
      </c>
      <c r="AF52" s="70">
        <v>0</v>
      </c>
      <c r="AG52" s="70">
        <v>0</v>
      </c>
      <c r="AH52" s="70">
        <v>0</v>
      </c>
      <c r="AI52" s="70">
        <v>0</v>
      </c>
      <c r="AJ52" s="70">
        <v>0</v>
      </c>
      <c r="AK52" s="70">
        <v>0</v>
      </c>
      <c r="AL52" s="70">
        <v>0</v>
      </c>
      <c r="AM52" s="70">
        <v>0</v>
      </c>
      <c r="AN52" s="70">
        <v>0</v>
      </c>
      <c r="AO52" s="70">
        <v>0</v>
      </c>
      <c r="AP52" s="70">
        <v>0</v>
      </c>
      <c r="AQ52" s="70">
        <v>0</v>
      </c>
      <c r="AR52" s="70">
        <v>0</v>
      </c>
      <c r="AS52" s="70">
        <v>0</v>
      </c>
      <c r="AT52" s="70">
        <v>0</v>
      </c>
      <c r="AU52" s="70">
        <v>0</v>
      </c>
      <c r="AV52" s="70">
        <v>0</v>
      </c>
      <c r="AW52" s="70">
        <v>0</v>
      </c>
      <c r="AX52" s="70">
        <v>0</v>
      </c>
      <c r="AY52" s="70">
        <v>0</v>
      </c>
      <c r="AZ52" s="70">
        <v>0</v>
      </c>
      <c r="BA52" s="70">
        <v>0</v>
      </c>
      <c r="BB52" s="70">
        <v>0</v>
      </c>
      <c r="BC52" s="70">
        <v>0</v>
      </c>
      <c r="BD52" s="70">
        <v>0</v>
      </c>
      <c r="BE52" s="70">
        <v>0</v>
      </c>
      <c r="BF52" s="70">
        <v>0</v>
      </c>
      <c r="BG52" s="70">
        <v>0</v>
      </c>
      <c r="BH52" s="70">
        <v>0</v>
      </c>
      <c r="BI52" s="70">
        <v>0</v>
      </c>
      <c r="BJ52" s="70">
        <v>0</v>
      </c>
      <c r="BK52" s="70">
        <v>0</v>
      </c>
      <c r="BL52" s="70">
        <v>0</v>
      </c>
      <c r="BM52" s="70">
        <v>0</v>
      </c>
      <c r="BN52" s="70">
        <v>0</v>
      </c>
      <c r="BO52" s="70">
        <v>0</v>
      </c>
      <c r="BP52" s="70">
        <v>0</v>
      </c>
      <c r="BQ52" s="70">
        <v>0</v>
      </c>
      <c r="BR52" s="70">
        <v>0</v>
      </c>
      <c r="BS52" s="70">
        <v>0</v>
      </c>
      <c r="BT52" s="70">
        <v>0</v>
      </c>
      <c r="BU52" s="70">
        <v>0</v>
      </c>
      <c r="BV52" s="70">
        <v>0</v>
      </c>
      <c r="BW52" s="70">
        <v>0</v>
      </c>
      <c r="BX52" s="85">
        <v>0</v>
      </c>
      <c r="BY52" s="70">
        <v>0</v>
      </c>
      <c r="BZ52" s="85">
        <v>0</v>
      </c>
      <c r="CA52" s="86" t="s">
        <v>203</v>
      </c>
      <c r="CB52" s="5"/>
    </row>
    <row r="53" spans="1:80" ht="126" x14ac:dyDescent="0.25">
      <c r="A53" s="46" t="s">
        <v>104</v>
      </c>
      <c r="B53" s="49" t="s">
        <v>164</v>
      </c>
      <c r="C53" s="50" t="s">
        <v>127</v>
      </c>
      <c r="D53" s="70">
        <f>D54</f>
        <v>1.5203389830508476</v>
      </c>
      <c r="E53" s="70">
        <f t="shared" ref="E53:BP53" si="40">E54</f>
        <v>0</v>
      </c>
      <c r="F53" s="70">
        <f t="shared" si="40"/>
        <v>0</v>
      </c>
      <c r="G53" s="70">
        <f t="shared" si="40"/>
        <v>0</v>
      </c>
      <c r="H53" s="70">
        <f t="shared" si="40"/>
        <v>0</v>
      </c>
      <c r="I53" s="70">
        <f t="shared" si="40"/>
        <v>0</v>
      </c>
      <c r="J53" s="70">
        <f t="shared" si="40"/>
        <v>0</v>
      </c>
      <c r="K53" s="70">
        <f t="shared" si="40"/>
        <v>0</v>
      </c>
      <c r="L53" s="70">
        <f t="shared" si="40"/>
        <v>0</v>
      </c>
      <c r="M53" s="70">
        <f t="shared" si="40"/>
        <v>0</v>
      </c>
      <c r="N53" s="70">
        <f t="shared" si="40"/>
        <v>0</v>
      </c>
      <c r="O53" s="70">
        <f t="shared" si="40"/>
        <v>0</v>
      </c>
      <c r="P53" s="70">
        <f t="shared" si="40"/>
        <v>0</v>
      </c>
      <c r="Q53" s="70">
        <f t="shared" si="40"/>
        <v>0</v>
      </c>
      <c r="R53" s="70">
        <f t="shared" si="40"/>
        <v>0</v>
      </c>
      <c r="S53" s="70">
        <f t="shared" si="40"/>
        <v>0</v>
      </c>
      <c r="T53" s="70">
        <f t="shared" si="40"/>
        <v>0</v>
      </c>
      <c r="U53" s="70">
        <f t="shared" si="40"/>
        <v>0</v>
      </c>
      <c r="V53" s="70">
        <f t="shared" si="40"/>
        <v>0</v>
      </c>
      <c r="W53" s="70">
        <f t="shared" si="40"/>
        <v>0</v>
      </c>
      <c r="X53" s="70">
        <f t="shared" si="40"/>
        <v>0</v>
      </c>
      <c r="Y53" s="70">
        <f t="shared" si="40"/>
        <v>0</v>
      </c>
      <c r="Z53" s="70">
        <f t="shared" si="40"/>
        <v>0</v>
      </c>
      <c r="AA53" s="70">
        <f t="shared" si="40"/>
        <v>0</v>
      </c>
      <c r="AB53" s="70">
        <f t="shared" si="40"/>
        <v>0</v>
      </c>
      <c r="AC53" s="70">
        <f t="shared" si="40"/>
        <v>0</v>
      </c>
      <c r="AD53" s="70">
        <f t="shared" si="40"/>
        <v>0</v>
      </c>
      <c r="AE53" s="70">
        <f t="shared" si="40"/>
        <v>0</v>
      </c>
      <c r="AF53" s="70">
        <f t="shared" si="40"/>
        <v>0</v>
      </c>
      <c r="AG53" s="70">
        <f t="shared" si="40"/>
        <v>0</v>
      </c>
      <c r="AH53" s="70">
        <f t="shared" si="40"/>
        <v>0</v>
      </c>
      <c r="AI53" s="70">
        <f t="shared" si="40"/>
        <v>0</v>
      </c>
      <c r="AJ53" s="70">
        <f t="shared" si="40"/>
        <v>0</v>
      </c>
      <c r="AK53" s="70">
        <f t="shared" si="40"/>
        <v>0</v>
      </c>
      <c r="AL53" s="70">
        <f t="shared" si="40"/>
        <v>0</v>
      </c>
      <c r="AM53" s="70">
        <f t="shared" si="40"/>
        <v>0</v>
      </c>
      <c r="AN53" s="70">
        <f t="shared" si="40"/>
        <v>0</v>
      </c>
      <c r="AO53" s="70">
        <f t="shared" si="40"/>
        <v>0</v>
      </c>
      <c r="AP53" s="70">
        <f t="shared" si="40"/>
        <v>0</v>
      </c>
      <c r="AQ53" s="70">
        <f t="shared" si="40"/>
        <v>0</v>
      </c>
      <c r="AR53" s="70">
        <f t="shared" si="40"/>
        <v>0</v>
      </c>
      <c r="AS53" s="70">
        <f t="shared" si="40"/>
        <v>0</v>
      </c>
      <c r="AT53" s="70">
        <f t="shared" si="40"/>
        <v>0</v>
      </c>
      <c r="AU53" s="70">
        <f t="shared" si="40"/>
        <v>0</v>
      </c>
      <c r="AV53" s="70">
        <f t="shared" si="40"/>
        <v>0</v>
      </c>
      <c r="AW53" s="70">
        <f t="shared" si="40"/>
        <v>0</v>
      </c>
      <c r="AX53" s="70">
        <f t="shared" si="40"/>
        <v>0</v>
      </c>
      <c r="AY53" s="70">
        <f t="shared" si="40"/>
        <v>0</v>
      </c>
      <c r="AZ53" s="70">
        <f t="shared" si="40"/>
        <v>0</v>
      </c>
      <c r="BA53" s="70">
        <f t="shared" si="40"/>
        <v>0</v>
      </c>
      <c r="BB53" s="70">
        <f t="shared" si="40"/>
        <v>0</v>
      </c>
      <c r="BC53" s="70">
        <f t="shared" si="40"/>
        <v>0</v>
      </c>
      <c r="BD53" s="70">
        <f t="shared" si="40"/>
        <v>0</v>
      </c>
      <c r="BE53" s="70">
        <f t="shared" si="40"/>
        <v>0</v>
      </c>
      <c r="BF53" s="70">
        <f t="shared" si="40"/>
        <v>0</v>
      </c>
      <c r="BG53" s="70">
        <f t="shared" si="40"/>
        <v>0</v>
      </c>
      <c r="BH53" s="70">
        <f t="shared" si="40"/>
        <v>0</v>
      </c>
      <c r="BI53" s="70">
        <f t="shared" si="40"/>
        <v>0</v>
      </c>
      <c r="BJ53" s="70">
        <f t="shared" si="40"/>
        <v>0</v>
      </c>
      <c r="BK53" s="70">
        <f t="shared" si="40"/>
        <v>0</v>
      </c>
      <c r="BL53" s="70">
        <f t="shared" si="40"/>
        <v>0</v>
      </c>
      <c r="BM53" s="70">
        <f t="shared" si="40"/>
        <v>0</v>
      </c>
      <c r="BN53" s="70">
        <f t="shared" si="40"/>
        <v>0</v>
      </c>
      <c r="BO53" s="70">
        <f t="shared" si="40"/>
        <v>0</v>
      </c>
      <c r="BP53" s="70">
        <f t="shared" si="40"/>
        <v>0</v>
      </c>
      <c r="BQ53" s="70">
        <f t="shared" ref="BQ53:BW53" si="41">BQ54</f>
        <v>0</v>
      </c>
      <c r="BR53" s="70">
        <f t="shared" si="41"/>
        <v>0</v>
      </c>
      <c r="BS53" s="70">
        <f t="shared" si="41"/>
        <v>0</v>
      </c>
      <c r="BT53" s="70">
        <f t="shared" si="41"/>
        <v>0</v>
      </c>
      <c r="BU53" s="70">
        <f t="shared" si="41"/>
        <v>0</v>
      </c>
      <c r="BV53" s="70">
        <f t="shared" si="41"/>
        <v>0</v>
      </c>
      <c r="BW53" s="70">
        <f t="shared" si="41"/>
        <v>0</v>
      </c>
      <c r="BX53" s="85">
        <v>0</v>
      </c>
      <c r="BY53" s="70">
        <f>BY54</f>
        <v>0</v>
      </c>
      <c r="BZ53" s="85">
        <v>0</v>
      </c>
      <c r="CA53" s="86" t="s">
        <v>203</v>
      </c>
      <c r="CB53" s="5"/>
    </row>
    <row r="54" spans="1:80" s="92" customFormat="1" ht="141.75" x14ac:dyDescent="0.25">
      <c r="A54" s="27" t="s">
        <v>104</v>
      </c>
      <c r="B54" s="48" t="s">
        <v>204</v>
      </c>
      <c r="C54" s="44" t="s">
        <v>205</v>
      </c>
      <c r="D54" s="15">
        <f>1.794/1.18</f>
        <v>1.5203389830508476</v>
      </c>
      <c r="E54" s="73">
        <f t="shared" ref="E54" si="42">L54+S54+Z54+AG54</f>
        <v>0</v>
      </c>
      <c r="F54" s="73">
        <f t="shared" ref="F54" si="43">M54+T54+AA54+AH54</f>
        <v>0</v>
      </c>
      <c r="G54" s="73">
        <f t="shared" ref="G54" si="44">N54+U54+AB54+AI54</f>
        <v>0</v>
      </c>
      <c r="H54" s="73">
        <f t="shared" ref="H54" si="45">O54+V54+AC54+AJ54</f>
        <v>0</v>
      </c>
      <c r="I54" s="73">
        <f t="shared" ref="I54" si="46">P54+W54+AD54+AK54</f>
        <v>0</v>
      </c>
      <c r="J54" s="73">
        <f t="shared" ref="J54" si="47">Q54+X54+AE54+AL54</f>
        <v>0</v>
      </c>
      <c r="K54" s="73">
        <f t="shared" ref="K54" si="48">R54+Y54+AF54+AM54</f>
        <v>0</v>
      </c>
      <c r="L54" s="73">
        <v>0</v>
      </c>
      <c r="M54" s="73">
        <v>0</v>
      </c>
      <c r="N54" s="73">
        <v>0</v>
      </c>
      <c r="O54" s="73">
        <v>0</v>
      </c>
      <c r="P54" s="73">
        <v>0</v>
      </c>
      <c r="Q54" s="73">
        <v>0</v>
      </c>
      <c r="R54" s="73">
        <v>0</v>
      </c>
      <c r="S54" s="73">
        <v>0</v>
      </c>
      <c r="T54" s="73">
        <v>0</v>
      </c>
      <c r="U54" s="73">
        <v>0</v>
      </c>
      <c r="V54" s="73">
        <v>0</v>
      </c>
      <c r="W54" s="73">
        <v>0</v>
      </c>
      <c r="X54" s="73">
        <v>0</v>
      </c>
      <c r="Y54" s="73">
        <v>0</v>
      </c>
      <c r="Z54" s="73">
        <v>0</v>
      </c>
      <c r="AA54" s="73">
        <v>0</v>
      </c>
      <c r="AB54" s="73">
        <v>0</v>
      </c>
      <c r="AC54" s="73">
        <v>0</v>
      </c>
      <c r="AD54" s="73">
        <v>0</v>
      </c>
      <c r="AE54" s="73">
        <v>0</v>
      </c>
      <c r="AF54" s="73">
        <v>0</v>
      </c>
      <c r="AG54" s="73">
        <v>0</v>
      </c>
      <c r="AH54" s="73">
        <v>0</v>
      </c>
      <c r="AI54" s="73">
        <v>0</v>
      </c>
      <c r="AJ54" s="73">
        <v>0</v>
      </c>
      <c r="AK54" s="73">
        <v>0</v>
      </c>
      <c r="AL54" s="73">
        <v>0</v>
      </c>
      <c r="AM54" s="73">
        <v>0</v>
      </c>
      <c r="AN54" s="73">
        <f t="shared" ref="AN54" si="49">AU54+BB54+BI54+BP54</f>
        <v>0</v>
      </c>
      <c r="AO54" s="73">
        <f t="shared" ref="AO54" si="50">AV54+BC54+BJ54+BQ54</f>
        <v>0</v>
      </c>
      <c r="AP54" s="73">
        <f t="shared" ref="AP54" si="51">AW54+BD54+BK54+BR54</f>
        <v>0</v>
      </c>
      <c r="AQ54" s="73">
        <f t="shared" ref="AQ54" si="52">AX54+BE54+BL54+BS54</f>
        <v>0</v>
      </c>
      <c r="AR54" s="73">
        <f t="shared" ref="AR54" si="53">AY54+BF54+BM54+BT54</f>
        <v>0</v>
      </c>
      <c r="AS54" s="73">
        <f t="shared" ref="AS54" si="54">AZ54+BG54+BN54+BU54</f>
        <v>0</v>
      </c>
      <c r="AT54" s="73">
        <f t="shared" ref="AT54" si="55">BA54+BH54+BO54+BV54</f>
        <v>0</v>
      </c>
      <c r="AU54" s="73">
        <v>0</v>
      </c>
      <c r="AV54" s="73">
        <v>0</v>
      </c>
      <c r="AW54" s="73">
        <v>0</v>
      </c>
      <c r="AX54" s="73">
        <v>0</v>
      </c>
      <c r="AY54" s="73">
        <v>0</v>
      </c>
      <c r="AZ54" s="73">
        <v>0</v>
      </c>
      <c r="BA54" s="73">
        <v>0</v>
      </c>
      <c r="BB54" s="73">
        <v>0</v>
      </c>
      <c r="BC54" s="73">
        <v>0</v>
      </c>
      <c r="BD54" s="73">
        <v>0</v>
      </c>
      <c r="BE54" s="73">
        <v>0</v>
      </c>
      <c r="BF54" s="73">
        <v>0</v>
      </c>
      <c r="BG54" s="73">
        <v>0</v>
      </c>
      <c r="BH54" s="73">
        <v>0</v>
      </c>
      <c r="BI54" s="73">
        <v>0</v>
      </c>
      <c r="BJ54" s="73">
        <v>0</v>
      </c>
      <c r="BK54" s="73">
        <v>0</v>
      </c>
      <c r="BL54" s="73">
        <v>0</v>
      </c>
      <c r="BM54" s="73">
        <v>0</v>
      </c>
      <c r="BN54" s="73">
        <v>0</v>
      </c>
      <c r="BO54" s="73">
        <v>0</v>
      </c>
      <c r="BP54" s="73">
        <v>0</v>
      </c>
      <c r="BQ54" s="73">
        <v>0</v>
      </c>
      <c r="BR54" s="73">
        <v>0</v>
      </c>
      <c r="BS54" s="73">
        <v>0</v>
      </c>
      <c r="BT54" s="73">
        <v>0</v>
      </c>
      <c r="BU54" s="73">
        <v>0</v>
      </c>
      <c r="BV54" s="73">
        <v>0</v>
      </c>
      <c r="BW54" s="73">
        <f>(AU54+BB54+BI54)-(L54+S54+Z54)</f>
        <v>0</v>
      </c>
      <c r="BX54" s="80">
        <v>0</v>
      </c>
      <c r="BY54" s="73">
        <f>(AV54+BC54+BJ54)-(M54+T54+AA54)</f>
        <v>0</v>
      </c>
      <c r="BZ54" s="80">
        <v>0</v>
      </c>
      <c r="CA54" s="81" t="s">
        <v>203</v>
      </c>
      <c r="CB54" s="91"/>
    </row>
    <row r="55" spans="1:80" ht="94.5" x14ac:dyDescent="0.25">
      <c r="A55" s="51" t="s">
        <v>105</v>
      </c>
      <c r="B55" s="52" t="s">
        <v>165</v>
      </c>
      <c r="C55" s="39" t="s">
        <v>127</v>
      </c>
      <c r="D55" s="38">
        <f>D56+D58</f>
        <v>4.3066666666666666</v>
      </c>
      <c r="E55" s="38">
        <f t="shared" ref="E55:BP55" si="56">E56+E58</f>
        <v>0</v>
      </c>
      <c r="F55" s="38">
        <f t="shared" si="56"/>
        <v>3.3058333333333336</v>
      </c>
      <c r="G55" s="38">
        <f t="shared" si="56"/>
        <v>0</v>
      </c>
      <c r="H55" s="38">
        <f t="shared" si="56"/>
        <v>0</v>
      </c>
      <c r="I55" s="38">
        <f t="shared" si="56"/>
        <v>2.153</v>
      </c>
      <c r="J55" s="38">
        <f t="shared" si="56"/>
        <v>0</v>
      </c>
      <c r="K55" s="38">
        <f t="shared" si="56"/>
        <v>0</v>
      </c>
      <c r="L55" s="38">
        <f t="shared" si="56"/>
        <v>0</v>
      </c>
      <c r="M55" s="38">
        <f t="shared" si="56"/>
        <v>0</v>
      </c>
      <c r="N55" s="38">
        <f t="shared" si="56"/>
        <v>0</v>
      </c>
      <c r="O55" s="38">
        <f t="shared" si="56"/>
        <v>0</v>
      </c>
      <c r="P55" s="38">
        <f t="shared" si="56"/>
        <v>0</v>
      </c>
      <c r="Q55" s="38">
        <f t="shared" si="56"/>
        <v>0</v>
      </c>
      <c r="R55" s="38">
        <f t="shared" si="56"/>
        <v>0</v>
      </c>
      <c r="S55" s="38">
        <f t="shared" si="56"/>
        <v>0</v>
      </c>
      <c r="T55" s="38">
        <f t="shared" si="56"/>
        <v>3.3058333333333336</v>
      </c>
      <c r="U55" s="38">
        <f t="shared" si="56"/>
        <v>0</v>
      </c>
      <c r="V55" s="38">
        <f t="shared" si="56"/>
        <v>0</v>
      </c>
      <c r="W55" s="38">
        <f t="shared" si="56"/>
        <v>2.2530000000000001</v>
      </c>
      <c r="X55" s="38">
        <f t="shared" si="56"/>
        <v>0</v>
      </c>
      <c r="Y55" s="38">
        <f t="shared" si="56"/>
        <v>0</v>
      </c>
      <c r="Z55" s="38">
        <f t="shared" si="56"/>
        <v>0</v>
      </c>
      <c r="AA55" s="38">
        <f t="shared" si="56"/>
        <v>0</v>
      </c>
      <c r="AB55" s="38">
        <f t="shared" si="56"/>
        <v>0</v>
      </c>
      <c r="AC55" s="38">
        <f t="shared" si="56"/>
        <v>0</v>
      </c>
      <c r="AD55" s="38">
        <f t="shared" si="56"/>
        <v>0</v>
      </c>
      <c r="AE55" s="38">
        <f t="shared" si="56"/>
        <v>0</v>
      </c>
      <c r="AF55" s="38">
        <f t="shared" si="56"/>
        <v>0</v>
      </c>
      <c r="AG55" s="38">
        <f t="shared" si="56"/>
        <v>0</v>
      </c>
      <c r="AH55" s="38">
        <f t="shared" si="56"/>
        <v>0</v>
      </c>
      <c r="AI55" s="38">
        <f t="shared" si="56"/>
        <v>0</v>
      </c>
      <c r="AJ55" s="38">
        <f t="shared" si="56"/>
        <v>0</v>
      </c>
      <c r="AK55" s="38">
        <f t="shared" si="56"/>
        <v>0</v>
      </c>
      <c r="AL55" s="38">
        <f t="shared" si="56"/>
        <v>0</v>
      </c>
      <c r="AM55" s="38">
        <f t="shared" si="56"/>
        <v>0</v>
      </c>
      <c r="AN55" s="38">
        <f t="shared" si="56"/>
        <v>0</v>
      </c>
      <c r="AO55" s="38">
        <f t="shared" si="56"/>
        <v>0</v>
      </c>
      <c r="AP55" s="38">
        <f t="shared" si="56"/>
        <v>0</v>
      </c>
      <c r="AQ55" s="38">
        <f t="shared" si="56"/>
        <v>0</v>
      </c>
      <c r="AR55" s="38">
        <f t="shared" si="56"/>
        <v>0</v>
      </c>
      <c r="AS55" s="38">
        <f t="shared" si="56"/>
        <v>0</v>
      </c>
      <c r="AT55" s="38">
        <f t="shared" si="56"/>
        <v>0</v>
      </c>
      <c r="AU55" s="38">
        <f t="shared" si="56"/>
        <v>0</v>
      </c>
      <c r="AV55" s="38">
        <f t="shared" si="56"/>
        <v>0</v>
      </c>
      <c r="AW55" s="38">
        <f t="shared" si="56"/>
        <v>0</v>
      </c>
      <c r="AX55" s="38">
        <f t="shared" si="56"/>
        <v>0</v>
      </c>
      <c r="AY55" s="38">
        <f t="shared" si="56"/>
        <v>0</v>
      </c>
      <c r="AZ55" s="38">
        <f t="shared" si="56"/>
        <v>0</v>
      </c>
      <c r="BA55" s="38">
        <f t="shared" si="56"/>
        <v>0</v>
      </c>
      <c r="BB55" s="38">
        <f t="shared" si="56"/>
        <v>0</v>
      </c>
      <c r="BC55" s="38">
        <f t="shared" si="56"/>
        <v>0</v>
      </c>
      <c r="BD55" s="38">
        <f t="shared" si="56"/>
        <v>0</v>
      </c>
      <c r="BE55" s="38">
        <f t="shared" si="56"/>
        <v>0</v>
      </c>
      <c r="BF55" s="38">
        <f t="shared" si="56"/>
        <v>0</v>
      </c>
      <c r="BG55" s="38">
        <f t="shared" si="56"/>
        <v>0</v>
      </c>
      <c r="BH55" s="38">
        <f t="shared" si="56"/>
        <v>0</v>
      </c>
      <c r="BI55" s="38">
        <f t="shared" si="56"/>
        <v>0</v>
      </c>
      <c r="BJ55" s="38">
        <f t="shared" si="56"/>
        <v>0</v>
      </c>
      <c r="BK55" s="38">
        <f t="shared" si="56"/>
        <v>0</v>
      </c>
      <c r="BL55" s="38">
        <f t="shared" si="56"/>
        <v>0</v>
      </c>
      <c r="BM55" s="38">
        <f t="shared" si="56"/>
        <v>0</v>
      </c>
      <c r="BN55" s="38">
        <f t="shared" si="56"/>
        <v>0</v>
      </c>
      <c r="BO55" s="38">
        <f t="shared" si="56"/>
        <v>0</v>
      </c>
      <c r="BP55" s="38">
        <f t="shared" si="56"/>
        <v>0</v>
      </c>
      <c r="BQ55" s="38">
        <f t="shared" ref="BQ55:BW55" si="57">BQ56+BQ58</f>
        <v>0</v>
      </c>
      <c r="BR55" s="38">
        <f t="shared" si="57"/>
        <v>0</v>
      </c>
      <c r="BS55" s="38">
        <f t="shared" si="57"/>
        <v>0</v>
      </c>
      <c r="BT55" s="38">
        <f t="shared" si="57"/>
        <v>0</v>
      </c>
      <c r="BU55" s="38">
        <f t="shared" si="57"/>
        <v>0</v>
      </c>
      <c r="BV55" s="38">
        <f t="shared" si="57"/>
        <v>0</v>
      </c>
      <c r="BW55" s="38">
        <f t="shared" si="57"/>
        <v>0</v>
      </c>
      <c r="BX55" s="83">
        <v>0</v>
      </c>
      <c r="BY55" s="38">
        <f>BY56+BY58</f>
        <v>-3.3058333333333336</v>
      </c>
      <c r="BZ55" s="83">
        <v>0</v>
      </c>
      <c r="CA55" s="84" t="s">
        <v>203</v>
      </c>
      <c r="CB55" s="5"/>
    </row>
    <row r="56" spans="1:80" ht="47.25" x14ac:dyDescent="0.25">
      <c r="A56" s="53" t="s">
        <v>166</v>
      </c>
      <c r="B56" s="50" t="s">
        <v>167</v>
      </c>
      <c r="C56" s="54" t="s">
        <v>127</v>
      </c>
      <c r="D56" s="70">
        <f>D57</f>
        <v>4.3066666666666666</v>
      </c>
      <c r="E56" s="70">
        <f t="shared" ref="E56:BP56" si="58">E57</f>
        <v>0</v>
      </c>
      <c r="F56" s="70">
        <f t="shared" si="58"/>
        <v>3.3058333333333336</v>
      </c>
      <c r="G56" s="70">
        <f t="shared" si="58"/>
        <v>0</v>
      </c>
      <c r="H56" s="70">
        <f t="shared" si="58"/>
        <v>0</v>
      </c>
      <c r="I56" s="70">
        <f t="shared" si="58"/>
        <v>2.153</v>
      </c>
      <c r="J56" s="70">
        <f t="shared" si="58"/>
        <v>0</v>
      </c>
      <c r="K56" s="70">
        <f t="shared" si="58"/>
        <v>0</v>
      </c>
      <c r="L56" s="70">
        <f t="shared" si="58"/>
        <v>0</v>
      </c>
      <c r="M56" s="70">
        <f t="shared" si="58"/>
        <v>0</v>
      </c>
      <c r="N56" s="70">
        <f t="shared" si="58"/>
        <v>0</v>
      </c>
      <c r="O56" s="70">
        <f t="shared" si="58"/>
        <v>0</v>
      </c>
      <c r="P56" s="70">
        <f t="shared" si="58"/>
        <v>0</v>
      </c>
      <c r="Q56" s="70">
        <f t="shared" si="58"/>
        <v>0</v>
      </c>
      <c r="R56" s="70">
        <f t="shared" si="58"/>
        <v>0</v>
      </c>
      <c r="S56" s="70">
        <f t="shared" si="58"/>
        <v>0</v>
      </c>
      <c r="T56" s="70">
        <f t="shared" si="58"/>
        <v>3.3058333333333336</v>
      </c>
      <c r="U56" s="70">
        <f t="shared" si="58"/>
        <v>0</v>
      </c>
      <c r="V56" s="70">
        <f t="shared" si="58"/>
        <v>0</v>
      </c>
      <c r="W56" s="70">
        <f t="shared" si="58"/>
        <v>2.2530000000000001</v>
      </c>
      <c r="X56" s="70">
        <f t="shared" si="58"/>
        <v>0</v>
      </c>
      <c r="Y56" s="70">
        <f t="shared" si="58"/>
        <v>0</v>
      </c>
      <c r="Z56" s="70">
        <f t="shared" si="58"/>
        <v>0</v>
      </c>
      <c r="AA56" s="70">
        <f t="shared" si="58"/>
        <v>0</v>
      </c>
      <c r="AB56" s="70">
        <f t="shared" si="58"/>
        <v>0</v>
      </c>
      <c r="AC56" s="70">
        <f t="shared" si="58"/>
        <v>0</v>
      </c>
      <c r="AD56" s="70">
        <f t="shared" si="58"/>
        <v>0</v>
      </c>
      <c r="AE56" s="70">
        <f t="shared" si="58"/>
        <v>0</v>
      </c>
      <c r="AF56" s="70">
        <f t="shared" si="58"/>
        <v>0</v>
      </c>
      <c r="AG56" s="70">
        <f t="shared" si="58"/>
        <v>0</v>
      </c>
      <c r="AH56" s="70">
        <f t="shared" si="58"/>
        <v>0</v>
      </c>
      <c r="AI56" s="70">
        <f t="shared" si="58"/>
        <v>0</v>
      </c>
      <c r="AJ56" s="70">
        <f t="shared" si="58"/>
        <v>0</v>
      </c>
      <c r="AK56" s="70">
        <f t="shared" si="58"/>
        <v>0</v>
      </c>
      <c r="AL56" s="70">
        <f t="shared" si="58"/>
        <v>0</v>
      </c>
      <c r="AM56" s="70">
        <f t="shared" si="58"/>
        <v>0</v>
      </c>
      <c r="AN56" s="70">
        <f t="shared" si="58"/>
        <v>0</v>
      </c>
      <c r="AO56" s="70">
        <f t="shared" si="58"/>
        <v>0</v>
      </c>
      <c r="AP56" s="70">
        <f t="shared" si="58"/>
        <v>0</v>
      </c>
      <c r="AQ56" s="70">
        <f t="shared" si="58"/>
        <v>0</v>
      </c>
      <c r="AR56" s="70">
        <f t="shared" si="58"/>
        <v>0</v>
      </c>
      <c r="AS56" s="70">
        <f t="shared" si="58"/>
        <v>0</v>
      </c>
      <c r="AT56" s="70">
        <f t="shared" si="58"/>
        <v>0</v>
      </c>
      <c r="AU56" s="70">
        <f t="shared" si="58"/>
        <v>0</v>
      </c>
      <c r="AV56" s="70">
        <f t="shared" si="58"/>
        <v>0</v>
      </c>
      <c r="AW56" s="70">
        <f t="shared" si="58"/>
        <v>0</v>
      </c>
      <c r="AX56" s="70">
        <f t="shared" si="58"/>
        <v>0</v>
      </c>
      <c r="AY56" s="70">
        <f t="shared" si="58"/>
        <v>0</v>
      </c>
      <c r="AZ56" s="70">
        <f t="shared" si="58"/>
        <v>0</v>
      </c>
      <c r="BA56" s="70">
        <f t="shared" si="58"/>
        <v>0</v>
      </c>
      <c r="BB56" s="70">
        <f t="shared" si="58"/>
        <v>0</v>
      </c>
      <c r="BC56" s="70">
        <f t="shared" si="58"/>
        <v>0</v>
      </c>
      <c r="BD56" s="70">
        <f t="shared" si="58"/>
        <v>0</v>
      </c>
      <c r="BE56" s="70">
        <f t="shared" si="58"/>
        <v>0</v>
      </c>
      <c r="BF56" s="70">
        <f t="shared" si="58"/>
        <v>0</v>
      </c>
      <c r="BG56" s="70">
        <f t="shared" si="58"/>
        <v>0</v>
      </c>
      <c r="BH56" s="70">
        <f t="shared" si="58"/>
        <v>0</v>
      </c>
      <c r="BI56" s="70">
        <f t="shared" si="58"/>
        <v>0</v>
      </c>
      <c r="BJ56" s="70">
        <f t="shared" si="58"/>
        <v>0</v>
      </c>
      <c r="BK56" s="70">
        <f t="shared" si="58"/>
        <v>0</v>
      </c>
      <c r="BL56" s="70">
        <f t="shared" si="58"/>
        <v>0</v>
      </c>
      <c r="BM56" s="70">
        <f t="shared" si="58"/>
        <v>0</v>
      </c>
      <c r="BN56" s="70">
        <f t="shared" si="58"/>
        <v>0</v>
      </c>
      <c r="BO56" s="70">
        <f t="shared" si="58"/>
        <v>0</v>
      </c>
      <c r="BP56" s="70">
        <f t="shared" si="58"/>
        <v>0</v>
      </c>
      <c r="BQ56" s="70">
        <f t="shared" ref="BQ56:BZ56" si="59">BQ57</f>
        <v>0</v>
      </c>
      <c r="BR56" s="70">
        <f t="shared" si="59"/>
        <v>0</v>
      </c>
      <c r="BS56" s="70">
        <f t="shared" si="59"/>
        <v>0</v>
      </c>
      <c r="BT56" s="70">
        <f t="shared" si="59"/>
        <v>0</v>
      </c>
      <c r="BU56" s="70">
        <f t="shared" si="59"/>
        <v>0</v>
      </c>
      <c r="BV56" s="70">
        <f t="shared" si="59"/>
        <v>0</v>
      </c>
      <c r="BW56" s="70">
        <f t="shared" si="59"/>
        <v>0</v>
      </c>
      <c r="BX56" s="85">
        <f t="shared" si="59"/>
        <v>0</v>
      </c>
      <c r="BY56" s="70">
        <f t="shared" si="59"/>
        <v>-3.3058333333333336</v>
      </c>
      <c r="BZ56" s="85">
        <f t="shared" si="59"/>
        <v>0</v>
      </c>
      <c r="CA56" s="86" t="s">
        <v>203</v>
      </c>
      <c r="CB56" s="5"/>
    </row>
    <row r="57" spans="1:80" s="92" customFormat="1" ht="141.75" x14ac:dyDescent="0.25">
      <c r="A57" s="42" t="s">
        <v>166</v>
      </c>
      <c r="B57" s="44" t="s">
        <v>225</v>
      </c>
      <c r="C57" s="14" t="s">
        <v>226</v>
      </c>
      <c r="D57" s="73">
        <f>5.168/1.2</f>
        <v>4.3066666666666666</v>
      </c>
      <c r="E57" s="73">
        <f t="shared" ref="E57" si="60">L57+S57+Z57+AG57</f>
        <v>0</v>
      </c>
      <c r="F57" s="73">
        <f t="shared" ref="F57" si="61">M57+T57+AA57+AH57</f>
        <v>3.3058333333333336</v>
      </c>
      <c r="G57" s="73">
        <f t="shared" ref="G57" si="62">N57+U57+AB57+AI57</f>
        <v>0</v>
      </c>
      <c r="H57" s="73">
        <f t="shared" ref="H57" si="63">O57+V57+AC57+AJ57</f>
        <v>0</v>
      </c>
      <c r="I57" s="73">
        <v>2.153</v>
      </c>
      <c r="J57" s="73">
        <f t="shared" ref="J57" si="64">Q57+X57+AE57+AL57</f>
        <v>0</v>
      </c>
      <c r="K57" s="73">
        <f t="shared" ref="K57" si="65">R57+Y57+AF57+AM57</f>
        <v>0</v>
      </c>
      <c r="L57" s="73">
        <v>0</v>
      </c>
      <c r="M57" s="73">
        <v>0</v>
      </c>
      <c r="N57" s="73">
        <v>0</v>
      </c>
      <c r="O57" s="73">
        <v>0</v>
      </c>
      <c r="P57" s="73">
        <v>0</v>
      </c>
      <c r="Q57" s="73">
        <v>0</v>
      </c>
      <c r="R57" s="73">
        <v>0</v>
      </c>
      <c r="S57" s="73">
        <v>0</v>
      </c>
      <c r="T57" s="73">
        <f>3.967/1.2</f>
        <v>3.3058333333333336</v>
      </c>
      <c r="U57" s="73">
        <v>0</v>
      </c>
      <c r="V57" s="73">
        <v>0</v>
      </c>
      <c r="W57" s="73">
        <v>2.2530000000000001</v>
      </c>
      <c r="X57" s="73">
        <v>0</v>
      </c>
      <c r="Y57" s="73">
        <v>0</v>
      </c>
      <c r="Z57" s="73">
        <v>0</v>
      </c>
      <c r="AA57" s="73">
        <v>0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>
        <v>0</v>
      </c>
      <c r="AI57" s="73">
        <v>0</v>
      </c>
      <c r="AJ57" s="73">
        <v>0</v>
      </c>
      <c r="AK57" s="73">
        <v>0</v>
      </c>
      <c r="AL57" s="73">
        <v>0</v>
      </c>
      <c r="AM57" s="73">
        <v>0</v>
      </c>
      <c r="AN57" s="73">
        <f t="shared" ref="AN57" si="66">AU57+BB57+BI57+BP57</f>
        <v>0</v>
      </c>
      <c r="AO57" s="73">
        <f t="shared" ref="AO57" si="67">AV57+BC57+BJ57+BQ57</f>
        <v>0</v>
      </c>
      <c r="AP57" s="73">
        <f t="shared" ref="AP57" si="68">AW57+BD57+BK57+BR57</f>
        <v>0</v>
      </c>
      <c r="AQ57" s="73">
        <f t="shared" ref="AQ57" si="69">AX57+BE57+BL57+BS57</f>
        <v>0</v>
      </c>
      <c r="AR57" s="73">
        <f t="shared" ref="AR57" si="70">AY57+BF57+BM57+BT57</f>
        <v>0</v>
      </c>
      <c r="AS57" s="73">
        <f t="shared" ref="AS57" si="71">AZ57+BG57+BN57+BU57</f>
        <v>0</v>
      </c>
      <c r="AT57" s="73">
        <f t="shared" ref="AT57" si="72">BA57+BH57+BO57+BV57</f>
        <v>0</v>
      </c>
      <c r="AU57" s="73">
        <v>0</v>
      </c>
      <c r="AV57" s="73">
        <v>0</v>
      </c>
      <c r="AW57" s="73">
        <v>0</v>
      </c>
      <c r="AX57" s="73">
        <v>0</v>
      </c>
      <c r="AY57" s="73">
        <v>0</v>
      </c>
      <c r="AZ57" s="73">
        <v>0</v>
      </c>
      <c r="BA57" s="73">
        <v>0</v>
      </c>
      <c r="BB57" s="73">
        <v>0</v>
      </c>
      <c r="BC57" s="73">
        <v>0</v>
      </c>
      <c r="BD57" s="73">
        <v>0</v>
      </c>
      <c r="BE57" s="73">
        <v>0</v>
      </c>
      <c r="BF57" s="73">
        <v>0</v>
      </c>
      <c r="BG57" s="73">
        <v>0</v>
      </c>
      <c r="BH57" s="73">
        <v>0</v>
      </c>
      <c r="BI57" s="73">
        <v>0</v>
      </c>
      <c r="BJ57" s="73">
        <v>0</v>
      </c>
      <c r="BK57" s="73">
        <v>0</v>
      </c>
      <c r="BL57" s="73">
        <v>0</v>
      </c>
      <c r="BM57" s="73">
        <v>0</v>
      </c>
      <c r="BN57" s="73">
        <v>0</v>
      </c>
      <c r="BO57" s="73">
        <v>0</v>
      </c>
      <c r="BP57" s="73">
        <v>0</v>
      </c>
      <c r="BQ57" s="73">
        <v>0</v>
      </c>
      <c r="BR57" s="73">
        <v>0</v>
      </c>
      <c r="BS57" s="73">
        <v>0</v>
      </c>
      <c r="BT57" s="73">
        <v>0</v>
      </c>
      <c r="BU57" s="73">
        <v>0</v>
      </c>
      <c r="BV57" s="73">
        <v>0</v>
      </c>
      <c r="BW57" s="73">
        <f>(AU57+BB57+BI57)-(L57+S57+Z57)</f>
        <v>0</v>
      </c>
      <c r="BX57" s="80">
        <v>0</v>
      </c>
      <c r="BY57" s="73">
        <f>(AV57+BC57+BJ57)-(M57+T57+AA57)</f>
        <v>-3.3058333333333336</v>
      </c>
      <c r="BZ57" s="80">
        <v>0</v>
      </c>
      <c r="CA57" s="96" t="s">
        <v>232</v>
      </c>
      <c r="CB57" s="91"/>
    </row>
    <row r="58" spans="1:80" ht="78.75" x14ac:dyDescent="0.25">
      <c r="A58" s="55" t="s">
        <v>168</v>
      </c>
      <c r="B58" s="49" t="s">
        <v>169</v>
      </c>
      <c r="C58" s="56" t="s">
        <v>127</v>
      </c>
      <c r="D58" s="70"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70">
        <v>0</v>
      </c>
      <c r="AL58" s="70">
        <v>0</v>
      </c>
      <c r="AM58" s="70">
        <v>0</v>
      </c>
      <c r="AN58" s="70">
        <v>0</v>
      </c>
      <c r="AO58" s="70">
        <v>0</v>
      </c>
      <c r="AP58" s="70">
        <v>0</v>
      </c>
      <c r="AQ58" s="70">
        <v>0</v>
      </c>
      <c r="AR58" s="70">
        <v>0</v>
      </c>
      <c r="AS58" s="70">
        <v>0</v>
      </c>
      <c r="AT58" s="70">
        <v>0</v>
      </c>
      <c r="AU58" s="70">
        <v>0</v>
      </c>
      <c r="AV58" s="70">
        <v>0</v>
      </c>
      <c r="AW58" s="70">
        <v>0</v>
      </c>
      <c r="AX58" s="70">
        <v>0</v>
      </c>
      <c r="AY58" s="70">
        <v>0</v>
      </c>
      <c r="AZ58" s="70">
        <v>0</v>
      </c>
      <c r="BA58" s="70">
        <v>0</v>
      </c>
      <c r="BB58" s="70">
        <v>0</v>
      </c>
      <c r="BC58" s="70">
        <v>0</v>
      </c>
      <c r="BD58" s="70">
        <v>0</v>
      </c>
      <c r="BE58" s="70">
        <v>0</v>
      </c>
      <c r="BF58" s="70">
        <v>0</v>
      </c>
      <c r="BG58" s="70">
        <v>0</v>
      </c>
      <c r="BH58" s="70">
        <v>0</v>
      </c>
      <c r="BI58" s="70">
        <v>0</v>
      </c>
      <c r="BJ58" s="70">
        <v>0</v>
      </c>
      <c r="BK58" s="70">
        <v>0</v>
      </c>
      <c r="BL58" s="70">
        <v>0</v>
      </c>
      <c r="BM58" s="70">
        <v>0</v>
      </c>
      <c r="BN58" s="70">
        <v>0</v>
      </c>
      <c r="BO58" s="70">
        <v>0</v>
      </c>
      <c r="BP58" s="70">
        <v>0</v>
      </c>
      <c r="BQ58" s="70">
        <v>0</v>
      </c>
      <c r="BR58" s="70">
        <v>0</v>
      </c>
      <c r="BS58" s="70">
        <v>0</v>
      </c>
      <c r="BT58" s="70">
        <v>0</v>
      </c>
      <c r="BU58" s="70">
        <v>0</v>
      </c>
      <c r="BV58" s="70">
        <v>0</v>
      </c>
      <c r="BW58" s="70">
        <v>0</v>
      </c>
      <c r="BX58" s="85">
        <v>0</v>
      </c>
      <c r="BY58" s="70">
        <v>0</v>
      </c>
      <c r="BZ58" s="85">
        <v>0</v>
      </c>
      <c r="CA58" s="86" t="s">
        <v>203</v>
      </c>
      <c r="CB58" s="5"/>
    </row>
    <row r="59" spans="1:80" ht="63" x14ac:dyDescent="0.25">
      <c r="A59" s="51" t="s">
        <v>106</v>
      </c>
      <c r="B59" s="52" t="s">
        <v>170</v>
      </c>
      <c r="C59" s="57" t="s">
        <v>127</v>
      </c>
      <c r="D59" s="38">
        <f>D60+D61+D64+D65+D66+D67+D68+D69</f>
        <v>23.277118644067798</v>
      </c>
      <c r="E59" s="38">
        <f>E60+E61+E64+E65+E66+E66+E67+E68+E69</f>
        <v>0</v>
      </c>
      <c r="F59" s="38">
        <f t="shared" ref="F59:BQ59" si="73">F60+F61+F64+F65+F66+F66+F67+F68+F69</f>
        <v>10.355833333333333</v>
      </c>
      <c r="G59" s="38">
        <f t="shared" si="73"/>
        <v>0</v>
      </c>
      <c r="H59" s="38">
        <f t="shared" si="73"/>
        <v>0</v>
      </c>
      <c r="I59" s="38">
        <f t="shared" si="73"/>
        <v>0</v>
      </c>
      <c r="J59" s="38">
        <f t="shared" si="73"/>
        <v>0</v>
      </c>
      <c r="K59" s="38">
        <f t="shared" si="73"/>
        <v>0</v>
      </c>
      <c r="L59" s="38">
        <f t="shared" si="73"/>
        <v>0</v>
      </c>
      <c r="M59" s="38">
        <f t="shared" si="73"/>
        <v>0</v>
      </c>
      <c r="N59" s="38">
        <f t="shared" si="73"/>
        <v>0</v>
      </c>
      <c r="O59" s="38">
        <f t="shared" si="73"/>
        <v>0</v>
      </c>
      <c r="P59" s="38">
        <f t="shared" si="73"/>
        <v>0</v>
      </c>
      <c r="Q59" s="38">
        <f t="shared" si="73"/>
        <v>0</v>
      </c>
      <c r="R59" s="38">
        <f t="shared" si="73"/>
        <v>0</v>
      </c>
      <c r="S59" s="38">
        <f t="shared" si="73"/>
        <v>0</v>
      </c>
      <c r="T59" s="38">
        <f t="shared" si="73"/>
        <v>0</v>
      </c>
      <c r="U59" s="38">
        <f t="shared" si="73"/>
        <v>0</v>
      </c>
      <c r="V59" s="38">
        <f t="shared" si="73"/>
        <v>0</v>
      </c>
      <c r="W59" s="38">
        <f t="shared" si="73"/>
        <v>0</v>
      </c>
      <c r="X59" s="38">
        <f t="shared" si="73"/>
        <v>0</v>
      </c>
      <c r="Y59" s="38">
        <f t="shared" si="73"/>
        <v>0</v>
      </c>
      <c r="Z59" s="38">
        <f t="shared" si="73"/>
        <v>0</v>
      </c>
      <c r="AA59" s="38">
        <f t="shared" si="73"/>
        <v>0</v>
      </c>
      <c r="AB59" s="38">
        <f t="shared" si="73"/>
        <v>0</v>
      </c>
      <c r="AC59" s="38">
        <f t="shared" si="73"/>
        <v>0</v>
      </c>
      <c r="AD59" s="38">
        <f t="shared" si="73"/>
        <v>0</v>
      </c>
      <c r="AE59" s="38">
        <f t="shared" si="73"/>
        <v>0</v>
      </c>
      <c r="AF59" s="38">
        <f t="shared" si="73"/>
        <v>0</v>
      </c>
      <c r="AG59" s="38">
        <f t="shared" si="73"/>
        <v>0</v>
      </c>
      <c r="AH59" s="38">
        <f t="shared" si="73"/>
        <v>10.355833333333333</v>
      </c>
      <c r="AI59" s="38">
        <f t="shared" si="73"/>
        <v>0</v>
      </c>
      <c r="AJ59" s="38">
        <f t="shared" si="73"/>
        <v>0</v>
      </c>
      <c r="AK59" s="38">
        <f t="shared" si="73"/>
        <v>0</v>
      </c>
      <c r="AL59" s="38">
        <f t="shared" si="73"/>
        <v>0</v>
      </c>
      <c r="AM59" s="38">
        <f t="shared" si="73"/>
        <v>0</v>
      </c>
      <c r="AN59" s="38">
        <f t="shared" si="73"/>
        <v>0</v>
      </c>
      <c r="AO59" s="38">
        <f t="shared" si="73"/>
        <v>0</v>
      </c>
      <c r="AP59" s="38">
        <f t="shared" si="73"/>
        <v>0</v>
      </c>
      <c r="AQ59" s="38">
        <f t="shared" si="73"/>
        <v>0</v>
      </c>
      <c r="AR59" s="38">
        <f t="shared" si="73"/>
        <v>0</v>
      </c>
      <c r="AS59" s="38">
        <f t="shared" si="73"/>
        <v>0</v>
      </c>
      <c r="AT59" s="38">
        <f t="shared" si="73"/>
        <v>0</v>
      </c>
      <c r="AU59" s="38">
        <f t="shared" si="73"/>
        <v>0</v>
      </c>
      <c r="AV59" s="38">
        <f t="shared" si="73"/>
        <v>0</v>
      </c>
      <c r="AW59" s="38">
        <f t="shared" si="73"/>
        <v>0</v>
      </c>
      <c r="AX59" s="38">
        <f t="shared" si="73"/>
        <v>0</v>
      </c>
      <c r="AY59" s="38">
        <f t="shared" si="73"/>
        <v>0</v>
      </c>
      <c r="AZ59" s="38">
        <f t="shared" si="73"/>
        <v>0</v>
      </c>
      <c r="BA59" s="38">
        <f t="shared" si="73"/>
        <v>0</v>
      </c>
      <c r="BB59" s="38">
        <f t="shared" si="73"/>
        <v>0</v>
      </c>
      <c r="BC59" s="38">
        <f t="shared" si="73"/>
        <v>0</v>
      </c>
      <c r="BD59" s="38">
        <f t="shared" si="73"/>
        <v>0</v>
      </c>
      <c r="BE59" s="38">
        <f t="shared" si="73"/>
        <v>0</v>
      </c>
      <c r="BF59" s="38">
        <f t="shared" si="73"/>
        <v>0</v>
      </c>
      <c r="BG59" s="38">
        <f t="shared" si="73"/>
        <v>0</v>
      </c>
      <c r="BH59" s="38">
        <f t="shared" si="73"/>
        <v>0</v>
      </c>
      <c r="BI59" s="38">
        <f t="shared" si="73"/>
        <v>0</v>
      </c>
      <c r="BJ59" s="38">
        <f t="shared" si="73"/>
        <v>0</v>
      </c>
      <c r="BK59" s="38">
        <f t="shared" si="73"/>
        <v>0</v>
      </c>
      <c r="BL59" s="38">
        <f t="shared" si="73"/>
        <v>0</v>
      </c>
      <c r="BM59" s="38">
        <f t="shared" si="73"/>
        <v>0</v>
      </c>
      <c r="BN59" s="38">
        <f t="shared" si="73"/>
        <v>0</v>
      </c>
      <c r="BO59" s="38">
        <f t="shared" si="73"/>
        <v>0</v>
      </c>
      <c r="BP59" s="38">
        <f t="shared" si="73"/>
        <v>0</v>
      </c>
      <c r="BQ59" s="38">
        <f t="shared" si="73"/>
        <v>0</v>
      </c>
      <c r="BR59" s="38">
        <f t="shared" ref="BR59:BY59" si="74">BR60+BR61+BR64+BR65+BR66+BR66+BR67+BR68+BR69</f>
        <v>0</v>
      </c>
      <c r="BS59" s="38">
        <f t="shared" si="74"/>
        <v>0</v>
      </c>
      <c r="BT59" s="38">
        <f t="shared" si="74"/>
        <v>0</v>
      </c>
      <c r="BU59" s="38">
        <f t="shared" si="74"/>
        <v>0</v>
      </c>
      <c r="BV59" s="38">
        <f t="shared" si="74"/>
        <v>0</v>
      </c>
      <c r="BW59" s="38">
        <f t="shared" si="74"/>
        <v>0</v>
      </c>
      <c r="BX59" s="83">
        <v>0</v>
      </c>
      <c r="BY59" s="38">
        <f t="shared" si="74"/>
        <v>0</v>
      </c>
      <c r="BZ59" s="83">
        <v>0</v>
      </c>
      <c r="CA59" s="84" t="s">
        <v>203</v>
      </c>
      <c r="CB59" s="5"/>
    </row>
    <row r="60" spans="1:80" ht="63" x14ac:dyDescent="0.25">
      <c r="A60" s="53" t="s">
        <v>107</v>
      </c>
      <c r="B60" s="50" t="s">
        <v>171</v>
      </c>
      <c r="C60" s="56" t="s">
        <v>127</v>
      </c>
      <c r="D60" s="70">
        <v>0</v>
      </c>
      <c r="E60" s="70">
        <v>0</v>
      </c>
      <c r="F60" s="70">
        <v>0</v>
      </c>
      <c r="G60" s="70">
        <v>0</v>
      </c>
      <c r="H60" s="70">
        <v>0</v>
      </c>
      <c r="I60" s="70">
        <v>0</v>
      </c>
      <c r="J60" s="70">
        <v>0</v>
      </c>
      <c r="K60" s="70">
        <v>0</v>
      </c>
      <c r="L60" s="70">
        <v>0</v>
      </c>
      <c r="M60" s="70">
        <v>0</v>
      </c>
      <c r="N60" s="70">
        <v>0</v>
      </c>
      <c r="O60" s="70">
        <v>0</v>
      </c>
      <c r="P60" s="70">
        <v>0</v>
      </c>
      <c r="Q60" s="70">
        <v>0</v>
      </c>
      <c r="R60" s="70">
        <v>0</v>
      </c>
      <c r="S60" s="70">
        <v>0</v>
      </c>
      <c r="T60" s="70">
        <v>0</v>
      </c>
      <c r="U60" s="70">
        <v>0</v>
      </c>
      <c r="V60" s="70">
        <v>0</v>
      </c>
      <c r="W60" s="70">
        <v>0</v>
      </c>
      <c r="X60" s="70">
        <v>0</v>
      </c>
      <c r="Y60" s="70">
        <v>0</v>
      </c>
      <c r="Z60" s="70">
        <v>0</v>
      </c>
      <c r="AA60" s="70">
        <v>0</v>
      </c>
      <c r="AB60" s="70">
        <v>0</v>
      </c>
      <c r="AC60" s="70">
        <v>0</v>
      </c>
      <c r="AD60" s="70">
        <v>0</v>
      </c>
      <c r="AE60" s="70">
        <v>0</v>
      </c>
      <c r="AF60" s="70">
        <v>0</v>
      </c>
      <c r="AG60" s="70">
        <v>0</v>
      </c>
      <c r="AH60" s="70">
        <v>0</v>
      </c>
      <c r="AI60" s="70">
        <v>0</v>
      </c>
      <c r="AJ60" s="70">
        <v>0</v>
      </c>
      <c r="AK60" s="70">
        <v>0</v>
      </c>
      <c r="AL60" s="70">
        <v>0</v>
      </c>
      <c r="AM60" s="70">
        <v>0</v>
      </c>
      <c r="AN60" s="70">
        <v>0</v>
      </c>
      <c r="AO60" s="70">
        <v>0</v>
      </c>
      <c r="AP60" s="70">
        <v>0</v>
      </c>
      <c r="AQ60" s="70">
        <v>0</v>
      </c>
      <c r="AR60" s="70">
        <v>0</v>
      </c>
      <c r="AS60" s="70">
        <v>0</v>
      </c>
      <c r="AT60" s="70">
        <v>0</v>
      </c>
      <c r="AU60" s="70">
        <v>0</v>
      </c>
      <c r="AV60" s="70">
        <v>0</v>
      </c>
      <c r="AW60" s="70">
        <v>0</v>
      </c>
      <c r="AX60" s="70">
        <v>0</v>
      </c>
      <c r="AY60" s="70">
        <v>0</v>
      </c>
      <c r="AZ60" s="70">
        <v>0</v>
      </c>
      <c r="BA60" s="70">
        <v>0</v>
      </c>
      <c r="BB60" s="70">
        <v>0</v>
      </c>
      <c r="BC60" s="70">
        <v>0</v>
      </c>
      <c r="BD60" s="70">
        <v>0</v>
      </c>
      <c r="BE60" s="70">
        <v>0</v>
      </c>
      <c r="BF60" s="70">
        <v>0</v>
      </c>
      <c r="BG60" s="70">
        <v>0</v>
      </c>
      <c r="BH60" s="70">
        <v>0</v>
      </c>
      <c r="BI60" s="70">
        <v>0</v>
      </c>
      <c r="BJ60" s="70">
        <v>0</v>
      </c>
      <c r="BK60" s="70">
        <v>0</v>
      </c>
      <c r="BL60" s="70">
        <v>0</v>
      </c>
      <c r="BM60" s="70">
        <v>0</v>
      </c>
      <c r="BN60" s="70">
        <v>0</v>
      </c>
      <c r="BO60" s="70">
        <v>0</v>
      </c>
      <c r="BP60" s="70">
        <v>0</v>
      </c>
      <c r="BQ60" s="70">
        <v>0</v>
      </c>
      <c r="BR60" s="70">
        <v>0</v>
      </c>
      <c r="BS60" s="70">
        <v>0</v>
      </c>
      <c r="BT60" s="70">
        <v>0</v>
      </c>
      <c r="BU60" s="70">
        <v>0</v>
      </c>
      <c r="BV60" s="70">
        <v>0</v>
      </c>
      <c r="BW60" s="70">
        <v>0</v>
      </c>
      <c r="BX60" s="85">
        <v>0</v>
      </c>
      <c r="BY60" s="70">
        <v>0</v>
      </c>
      <c r="BZ60" s="85">
        <v>0</v>
      </c>
      <c r="CA60" s="86" t="s">
        <v>203</v>
      </c>
      <c r="CB60" s="5"/>
    </row>
    <row r="61" spans="1:80" ht="47.25" x14ac:dyDescent="0.25">
      <c r="A61" s="53" t="s">
        <v>108</v>
      </c>
      <c r="B61" s="50" t="s">
        <v>172</v>
      </c>
      <c r="C61" s="56" t="s">
        <v>127</v>
      </c>
      <c r="D61" s="70">
        <f>SUM(D62:D63)</f>
        <v>23.277118644067798</v>
      </c>
      <c r="E61" s="70">
        <f t="shared" ref="E61:BP61" si="75">SUM(E62:E63)</f>
        <v>0</v>
      </c>
      <c r="F61" s="70">
        <f t="shared" si="75"/>
        <v>10.355833333333333</v>
      </c>
      <c r="G61" s="70">
        <f t="shared" si="75"/>
        <v>0</v>
      </c>
      <c r="H61" s="70">
        <f t="shared" si="75"/>
        <v>0</v>
      </c>
      <c r="I61" s="70">
        <f t="shared" si="75"/>
        <v>0</v>
      </c>
      <c r="J61" s="70">
        <f t="shared" si="75"/>
        <v>0</v>
      </c>
      <c r="K61" s="70">
        <f t="shared" si="75"/>
        <v>0</v>
      </c>
      <c r="L61" s="70">
        <f t="shared" si="75"/>
        <v>0</v>
      </c>
      <c r="M61" s="70">
        <f t="shared" si="75"/>
        <v>0</v>
      </c>
      <c r="N61" s="70">
        <f t="shared" si="75"/>
        <v>0</v>
      </c>
      <c r="O61" s="70">
        <f t="shared" si="75"/>
        <v>0</v>
      </c>
      <c r="P61" s="70">
        <f t="shared" si="75"/>
        <v>0</v>
      </c>
      <c r="Q61" s="70">
        <f t="shared" si="75"/>
        <v>0</v>
      </c>
      <c r="R61" s="70">
        <f t="shared" si="75"/>
        <v>0</v>
      </c>
      <c r="S61" s="70">
        <f t="shared" si="75"/>
        <v>0</v>
      </c>
      <c r="T61" s="70">
        <f t="shared" si="75"/>
        <v>0</v>
      </c>
      <c r="U61" s="70">
        <f t="shared" si="75"/>
        <v>0</v>
      </c>
      <c r="V61" s="70">
        <f t="shared" si="75"/>
        <v>0</v>
      </c>
      <c r="W61" s="70">
        <f t="shared" si="75"/>
        <v>0</v>
      </c>
      <c r="X61" s="70">
        <f t="shared" si="75"/>
        <v>0</v>
      </c>
      <c r="Y61" s="70">
        <f t="shared" si="75"/>
        <v>0</v>
      </c>
      <c r="Z61" s="70">
        <f t="shared" si="75"/>
        <v>0</v>
      </c>
      <c r="AA61" s="70">
        <f t="shared" si="75"/>
        <v>0</v>
      </c>
      <c r="AB61" s="70">
        <f t="shared" si="75"/>
        <v>0</v>
      </c>
      <c r="AC61" s="70">
        <f t="shared" si="75"/>
        <v>0</v>
      </c>
      <c r="AD61" s="70">
        <f t="shared" si="75"/>
        <v>0</v>
      </c>
      <c r="AE61" s="70">
        <f t="shared" si="75"/>
        <v>0</v>
      </c>
      <c r="AF61" s="70">
        <f t="shared" si="75"/>
        <v>0</v>
      </c>
      <c r="AG61" s="70">
        <f t="shared" si="75"/>
        <v>0</v>
      </c>
      <c r="AH61" s="70">
        <f t="shared" si="75"/>
        <v>10.355833333333333</v>
      </c>
      <c r="AI61" s="70">
        <f t="shared" si="75"/>
        <v>0</v>
      </c>
      <c r="AJ61" s="70">
        <f t="shared" si="75"/>
        <v>0</v>
      </c>
      <c r="AK61" s="70">
        <f t="shared" si="75"/>
        <v>0</v>
      </c>
      <c r="AL61" s="70">
        <f t="shared" si="75"/>
        <v>0</v>
      </c>
      <c r="AM61" s="70">
        <f t="shared" si="75"/>
        <v>0</v>
      </c>
      <c r="AN61" s="70">
        <f t="shared" si="75"/>
        <v>0</v>
      </c>
      <c r="AO61" s="70">
        <f t="shared" si="75"/>
        <v>0</v>
      </c>
      <c r="AP61" s="70">
        <f t="shared" si="75"/>
        <v>0</v>
      </c>
      <c r="AQ61" s="70">
        <f t="shared" si="75"/>
        <v>0</v>
      </c>
      <c r="AR61" s="70">
        <f t="shared" si="75"/>
        <v>0</v>
      </c>
      <c r="AS61" s="70">
        <f t="shared" si="75"/>
        <v>0</v>
      </c>
      <c r="AT61" s="70">
        <f t="shared" si="75"/>
        <v>0</v>
      </c>
      <c r="AU61" s="70">
        <f t="shared" si="75"/>
        <v>0</v>
      </c>
      <c r="AV61" s="70">
        <f t="shared" si="75"/>
        <v>0</v>
      </c>
      <c r="AW61" s="70">
        <f t="shared" si="75"/>
        <v>0</v>
      </c>
      <c r="AX61" s="70">
        <f t="shared" si="75"/>
        <v>0</v>
      </c>
      <c r="AY61" s="70">
        <f t="shared" si="75"/>
        <v>0</v>
      </c>
      <c r="AZ61" s="70">
        <f t="shared" si="75"/>
        <v>0</v>
      </c>
      <c r="BA61" s="70">
        <f t="shared" si="75"/>
        <v>0</v>
      </c>
      <c r="BB61" s="70">
        <f t="shared" si="75"/>
        <v>0</v>
      </c>
      <c r="BC61" s="70">
        <f t="shared" si="75"/>
        <v>0</v>
      </c>
      <c r="BD61" s="70">
        <f t="shared" si="75"/>
        <v>0</v>
      </c>
      <c r="BE61" s="70">
        <f t="shared" si="75"/>
        <v>0</v>
      </c>
      <c r="BF61" s="70">
        <f t="shared" si="75"/>
        <v>0</v>
      </c>
      <c r="BG61" s="70">
        <f t="shared" si="75"/>
        <v>0</v>
      </c>
      <c r="BH61" s="70">
        <f t="shared" si="75"/>
        <v>0</v>
      </c>
      <c r="BI61" s="70">
        <f t="shared" si="75"/>
        <v>0</v>
      </c>
      <c r="BJ61" s="70">
        <f t="shared" si="75"/>
        <v>0</v>
      </c>
      <c r="BK61" s="70">
        <f t="shared" si="75"/>
        <v>0</v>
      </c>
      <c r="BL61" s="70">
        <f t="shared" si="75"/>
        <v>0</v>
      </c>
      <c r="BM61" s="70">
        <f t="shared" si="75"/>
        <v>0</v>
      </c>
      <c r="BN61" s="70">
        <f t="shared" si="75"/>
        <v>0</v>
      </c>
      <c r="BO61" s="70">
        <f t="shared" si="75"/>
        <v>0</v>
      </c>
      <c r="BP61" s="70">
        <f t="shared" si="75"/>
        <v>0</v>
      </c>
      <c r="BQ61" s="70">
        <f t="shared" ref="BQ61:BW61" si="76">SUM(BQ62:BQ63)</f>
        <v>0</v>
      </c>
      <c r="BR61" s="70">
        <f t="shared" si="76"/>
        <v>0</v>
      </c>
      <c r="BS61" s="70">
        <f t="shared" si="76"/>
        <v>0</v>
      </c>
      <c r="BT61" s="70">
        <f t="shared" si="76"/>
        <v>0</v>
      </c>
      <c r="BU61" s="70">
        <f t="shared" si="76"/>
        <v>0</v>
      </c>
      <c r="BV61" s="70">
        <f t="shared" si="76"/>
        <v>0</v>
      </c>
      <c r="BW61" s="70">
        <f t="shared" si="76"/>
        <v>0</v>
      </c>
      <c r="BX61" s="85">
        <v>0</v>
      </c>
      <c r="BY61" s="70">
        <f>SUM(BY62:BY63)</f>
        <v>0</v>
      </c>
      <c r="BZ61" s="85">
        <v>0</v>
      </c>
      <c r="CA61" s="86" t="s">
        <v>203</v>
      </c>
      <c r="CB61" s="5"/>
    </row>
    <row r="62" spans="1:80" ht="78.75" x14ac:dyDescent="0.25">
      <c r="A62" s="58" t="s">
        <v>108</v>
      </c>
      <c r="B62" s="48" t="s">
        <v>173</v>
      </c>
      <c r="C62" s="9" t="s">
        <v>174</v>
      </c>
      <c r="D62" s="69">
        <f>3.866/1.18</f>
        <v>3.2762711864406784</v>
      </c>
      <c r="E62" s="73">
        <f t="shared" ref="E62:K63" si="77">L62+S62+Z62+AG62</f>
        <v>0</v>
      </c>
      <c r="F62" s="73">
        <f t="shared" si="77"/>
        <v>0.21166666666666667</v>
      </c>
      <c r="G62" s="73">
        <f t="shared" si="77"/>
        <v>0</v>
      </c>
      <c r="H62" s="73">
        <f t="shared" si="77"/>
        <v>0</v>
      </c>
      <c r="I62" s="73">
        <f t="shared" si="77"/>
        <v>0</v>
      </c>
      <c r="J62" s="73">
        <f t="shared" si="77"/>
        <v>0</v>
      </c>
      <c r="K62" s="73">
        <f t="shared" si="77"/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79">
        <f>0.254/1.2</f>
        <v>0.21166666666666667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f t="shared" ref="AN62:AT63" si="78">AU62+BB62+BI62+BP62</f>
        <v>0</v>
      </c>
      <c r="AO62" s="15">
        <f t="shared" si="78"/>
        <v>0</v>
      </c>
      <c r="AP62" s="15">
        <f t="shared" si="78"/>
        <v>0</v>
      </c>
      <c r="AQ62" s="15">
        <f t="shared" si="78"/>
        <v>0</v>
      </c>
      <c r="AR62" s="15">
        <f t="shared" si="78"/>
        <v>0</v>
      </c>
      <c r="AS62" s="15">
        <f t="shared" si="78"/>
        <v>0</v>
      </c>
      <c r="AT62" s="15">
        <f t="shared" si="78"/>
        <v>0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5">
        <v>0</v>
      </c>
      <c r="BF62" s="15">
        <v>0</v>
      </c>
      <c r="BG62" s="15">
        <v>0</v>
      </c>
      <c r="BH62" s="15">
        <v>0</v>
      </c>
      <c r="BI62" s="15">
        <v>0</v>
      </c>
      <c r="BJ62" s="15">
        <v>0</v>
      </c>
      <c r="BK62" s="15">
        <v>0</v>
      </c>
      <c r="BL62" s="15">
        <v>0</v>
      </c>
      <c r="BM62" s="15">
        <v>0</v>
      </c>
      <c r="BN62" s="15">
        <v>0</v>
      </c>
      <c r="BO62" s="15">
        <v>0</v>
      </c>
      <c r="BP62" s="15">
        <v>0</v>
      </c>
      <c r="BQ62" s="15">
        <v>0</v>
      </c>
      <c r="BR62" s="15">
        <v>0</v>
      </c>
      <c r="BS62" s="15">
        <v>0</v>
      </c>
      <c r="BT62" s="15">
        <v>0</v>
      </c>
      <c r="BU62" s="15">
        <v>0</v>
      </c>
      <c r="BV62" s="15">
        <v>0</v>
      </c>
      <c r="BW62" s="15">
        <f t="shared" ref="BW62:BW63" si="79">(AU62+BB62+BI62)-(L62+S62+Z62)</f>
        <v>0</v>
      </c>
      <c r="BX62" s="80">
        <v>0</v>
      </c>
      <c r="BY62" s="15">
        <f t="shared" ref="BY62:BY63" si="80">(AV62+BC62+BJ62)-(M62+T62+AA62)</f>
        <v>0</v>
      </c>
      <c r="BZ62" s="80">
        <v>0</v>
      </c>
      <c r="CA62" s="73" t="s">
        <v>203</v>
      </c>
      <c r="CB62" s="5"/>
    </row>
    <row r="63" spans="1:80" ht="110.25" x14ac:dyDescent="0.25">
      <c r="A63" s="58" t="s">
        <v>108</v>
      </c>
      <c r="B63" s="59" t="s">
        <v>175</v>
      </c>
      <c r="C63" s="22" t="s">
        <v>176</v>
      </c>
      <c r="D63" s="15">
        <f>23.601/1.18</f>
        <v>20.00084745762712</v>
      </c>
      <c r="E63" s="73">
        <f t="shared" si="77"/>
        <v>0</v>
      </c>
      <c r="F63" s="73">
        <f t="shared" si="77"/>
        <v>10.144166666666667</v>
      </c>
      <c r="G63" s="73">
        <f t="shared" si="77"/>
        <v>0</v>
      </c>
      <c r="H63" s="73">
        <f t="shared" si="77"/>
        <v>0</v>
      </c>
      <c r="I63" s="73">
        <f t="shared" si="77"/>
        <v>0</v>
      </c>
      <c r="J63" s="73">
        <f t="shared" si="77"/>
        <v>0</v>
      </c>
      <c r="K63" s="73">
        <f t="shared" si="77"/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79">
        <f>12.173/1.2</f>
        <v>10.144166666666667</v>
      </c>
      <c r="AI63" s="15">
        <v>0</v>
      </c>
      <c r="AJ63" s="15">
        <v>0</v>
      </c>
      <c r="AK63" s="15">
        <v>0</v>
      </c>
      <c r="AL63" s="15">
        <v>0</v>
      </c>
      <c r="AM63" s="15">
        <v>0</v>
      </c>
      <c r="AN63" s="15">
        <f t="shared" si="78"/>
        <v>0</v>
      </c>
      <c r="AO63" s="15">
        <f t="shared" si="78"/>
        <v>0</v>
      </c>
      <c r="AP63" s="15">
        <f t="shared" si="78"/>
        <v>0</v>
      </c>
      <c r="AQ63" s="15">
        <f t="shared" si="78"/>
        <v>0</v>
      </c>
      <c r="AR63" s="15">
        <f t="shared" si="78"/>
        <v>0</v>
      </c>
      <c r="AS63" s="15">
        <f t="shared" si="78"/>
        <v>0</v>
      </c>
      <c r="AT63" s="15">
        <f t="shared" si="78"/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0</v>
      </c>
      <c r="BA63" s="15">
        <v>0</v>
      </c>
      <c r="BB63" s="15">
        <v>0</v>
      </c>
      <c r="BC63" s="15">
        <v>0</v>
      </c>
      <c r="BD63" s="15">
        <v>0</v>
      </c>
      <c r="BE63" s="15">
        <v>0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0</v>
      </c>
      <c r="BM63" s="15">
        <v>0</v>
      </c>
      <c r="BN63" s="15">
        <v>0</v>
      </c>
      <c r="BO63" s="15">
        <v>0</v>
      </c>
      <c r="BP63" s="15">
        <v>0</v>
      </c>
      <c r="BQ63" s="15">
        <v>0</v>
      </c>
      <c r="BR63" s="15">
        <v>0</v>
      </c>
      <c r="BS63" s="15">
        <v>0</v>
      </c>
      <c r="BT63" s="15">
        <v>0</v>
      </c>
      <c r="BU63" s="15">
        <v>0</v>
      </c>
      <c r="BV63" s="15">
        <v>0</v>
      </c>
      <c r="BW63" s="15">
        <f t="shared" si="79"/>
        <v>0</v>
      </c>
      <c r="BX63" s="80">
        <v>0</v>
      </c>
      <c r="BY63" s="15">
        <f t="shared" si="80"/>
        <v>0</v>
      </c>
      <c r="BZ63" s="80">
        <v>0</v>
      </c>
      <c r="CA63" s="73" t="s">
        <v>203</v>
      </c>
      <c r="CB63" s="5"/>
    </row>
    <row r="64" spans="1:80" ht="47.25" x14ac:dyDescent="0.25">
      <c r="A64" s="55" t="s">
        <v>109</v>
      </c>
      <c r="B64" s="49" t="s">
        <v>177</v>
      </c>
      <c r="C64" s="50" t="s">
        <v>127</v>
      </c>
      <c r="D64" s="70">
        <v>0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  <c r="K64" s="70">
        <v>0</v>
      </c>
      <c r="L64" s="70">
        <v>0</v>
      </c>
      <c r="M64" s="70">
        <v>0</v>
      </c>
      <c r="N64" s="70">
        <v>0</v>
      </c>
      <c r="O64" s="70">
        <v>0</v>
      </c>
      <c r="P64" s="70">
        <v>0</v>
      </c>
      <c r="Q64" s="70">
        <v>0</v>
      </c>
      <c r="R64" s="70">
        <v>0</v>
      </c>
      <c r="S64" s="70">
        <v>0</v>
      </c>
      <c r="T64" s="70">
        <v>0</v>
      </c>
      <c r="U64" s="70">
        <v>0</v>
      </c>
      <c r="V64" s="70">
        <v>0</v>
      </c>
      <c r="W64" s="70">
        <v>0</v>
      </c>
      <c r="X64" s="70">
        <v>0</v>
      </c>
      <c r="Y64" s="70">
        <v>0</v>
      </c>
      <c r="Z64" s="70">
        <v>0</v>
      </c>
      <c r="AA64" s="70">
        <v>0</v>
      </c>
      <c r="AB64" s="70">
        <v>0</v>
      </c>
      <c r="AC64" s="70">
        <v>0</v>
      </c>
      <c r="AD64" s="70">
        <v>0</v>
      </c>
      <c r="AE64" s="70">
        <v>0</v>
      </c>
      <c r="AF64" s="70">
        <v>0</v>
      </c>
      <c r="AG64" s="70">
        <v>0</v>
      </c>
      <c r="AH64" s="70">
        <v>0</v>
      </c>
      <c r="AI64" s="70">
        <v>0</v>
      </c>
      <c r="AJ64" s="70">
        <v>0</v>
      </c>
      <c r="AK64" s="70">
        <v>0</v>
      </c>
      <c r="AL64" s="70">
        <v>0</v>
      </c>
      <c r="AM64" s="70">
        <v>0</v>
      </c>
      <c r="AN64" s="70">
        <v>0</v>
      </c>
      <c r="AO64" s="70">
        <v>0</v>
      </c>
      <c r="AP64" s="70">
        <v>0</v>
      </c>
      <c r="AQ64" s="70">
        <v>0</v>
      </c>
      <c r="AR64" s="70">
        <v>0</v>
      </c>
      <c r="AS64" s="70">
        <v>0</v>
      </c>
      <c r="AT64" s="70">
        <v>0</v>
      </c>
      <c r="AU64" s="70">
        <v>0</v>
      </c>
      <c r="AV64" s="70">
        <v>0</v>
      </c>
      <c r="AW64" s="70">
        <v>0</v>
      </c>
      <c r="AX64" s="70">
        <v>0</v>
      </c>
      <c r="AY64" s="70">
        <v>0</v>
      </c>
      <c r="AZ64" s="70">
        <v>0</v>
      </c>
      <c r="BA64" s="70">
        <v>0</v>
      </c>
      <c r="BB64" s="70">
        <v>0</v>
      </c>
      <c r="BC64" s="70">
        <v>0</v>
      </c>
      <c r="BD64" s="70">
        <v>0</v>
      </c>
      <c r="BE64" s="70">
        <v>0</v>
      </c>
      <c r="BF64" s="70">
        <v>0</v>
      </c>
      <c r="BG64" s="70">
        <v>0</v>
      </c>
      <c r="BH64" s="70">
        <v>0</v>
      </c>
      <c r="BI64" s="70">
        <v>0</v>
      </c>
      <c r="BJ64" s="70">
        <v>0</v>
      </c>
      <c r="BK64" s="70">
        <v>0</v>
      </c>
      <c r="BL64" s="70">
        <v>0</v>
      </c>
      <c r="BM64" s="70">
        <v>0</v>
      </c>
      <c r="BN64" s="70">
        <v>0</v>
      </c>
      <c r="BO64" s="70">
        <v>0</v>
      </c>
      <c r="BP64" s="70">
        <v>0</v>
      </c>
      <c r="BQ64" s="70">
        <v>0</v>
      </c>
      <c r="BR64" s="70">
        <v>0</v>
      </c>
      <c r="BS64" s="70">
        <v>0</v>
      </c>
      <c r="BT64" s="70">
        <v>0</v>
      </c>
      <c r="BU64" s="70">
        <v>0</v>
      </c>
      <c r="BV64" s="70">
        <v>0</v>
      </c>
      <c r="BW64" s="70">
        <v>0</v>
      </c>
      <c r="BX64" s="85">
        <v>0</v>
      </c>
      <c r="BY64" s="70">
        <v>0</v>
      </c>
      <c r="BZ64" s="85">
        <v>0</v>
      </c>
      <c r="CA64" s="86" t="s">
        <v>203</v>
      </c>
      <c r="CB64" s="5"/>
    </row>
    <row r="65" spans="1:80" ht="63" x14ac:dyDescent="0.25">
      <c r="A65" s="55" t="s">
        <v>110</v>
      </c>
      <c r="B65" s="49" t="s">
        <v>178</v>
      </c>
      <c r="C65" s="50" t="s">
        <v>127</v>
      </c>
      <c r="D65" s="70">
        <v>0</v>
      </c>
      <c r="E65" s="70">
        <v>0</v>
      </c>
      <c r="F65" s="70">
        <v>0</v>
      </c>
      <c r="G65" s="70">
        <v>0</v>
      </c>
      <c r="H65" s="70">
        <v>0</v>
      </c>
      <c r="I65" s="70">
        <v>0</v>
      </c>
      <c r="J65" s="70">
        <v>0</v>
      </c>
      <c r="K65" s="70">
        <v>0</v>
      </c>
      <c r="L65" s="70">
        <v>0</v>
      </c>
      <c r="M65" s="70">
        <v>0</v>
      </c>
      <c r="N65" s="70">
        <v>0</v>
      </c>
      <c r="O65" s="70">
        <v>0</v>
      </c>
      <c r="P65" s="70">
        <v>0</v>
      </c>
      <c r="Q65" s="70">
        <v>0</v>
      </c>
      <c r="R65" s="70">
        <v>0</v>
      </c>
      <c r="S65" s="70">
        <v>0</v>
      </c>
      <c r="T65" s="70">
        <v>0</v>
      </c>
      <c r="U65" s="70">
        <v>0</v>
      </c>
      <c r="V65" s="70">
        <v>0</v>
      </c>
      <c r="W65" s="70">
        <v>0</v>
      </c>
      <c r="X65" s="70">
        <v>0</v>
      </c>
      <c r="Y65" s="70">
        <v>0</v>
      </c>
      <c r="Z65" s="70">
        <v>0</v>
      </c>
      <c r="AA65" s="70">
        <v>0</v>
      </c>
      <c r="AB65" s="70">
        <v>0</v>
      </c>
      <c r="AC65" s="70">
        <v>0</v>
      </c>
      <c r="AD65" s="70">
        <v>0</v>
      </c>
      <c r="AE65" s="70">
        <v>0</v>
      </c>
      <c r="AF65" s="70">
        <v>0</v>
      </c>
      <c r="AG65" s="70">
        <v>0</v>
      </c>
      <c r="AH65" s="70">
        <v>0</v>
      </c>
      <c r="AI65" s="70">
        <v>0</v>
      </c>
      <c r="AJ65" s="70">
        <v>0</v>
      </c>
      <c r="AK65" s="70">
        <v>0</v>
      </c>
      <c r="AL65" s="70">
        <v>0</v>
      </c>
      <c r="AM65" s="70">
        <v>0</v>
      </c>
      <c r="AN65" s="70">
        <v>0</v>
      </c>
      <c r="AO65" s="70">
        <v>0</v>
      </c>
      <c r="AP65" s="70">
        <v>0</v>
      </c>
      <c r="AQ65" s="70">
        <v>0</v>
      </c>
      <c r="AR65" s="70">
        <v>0</v>
      </c>
      <c r="AS65" s="70">
        <v>0</v>
      </c>
      <c r="AT65" s="70">
        <v>0</v>
      </c>
      <c r="AU65" s="70">
        <v>0</v>
      </c>
      <c r="AV65" s="70">
        <v>0</v>
      </c>
      <c r="AW65" s="70">
        <v>0</v>
      </c>
      <c r="AX65" s="70">
        <v>0</v>
      </c>
      <c r="AY65" s="70">
        <v>0</v>
      </c>
      <c r="AZ65" s="70">
        <v>0</v>
      </c>
      <c r="BA65" s="70">
        <v>0</v>
      </c>
      <c r="BB65" s="70">
        <v>0</v>
      </c>
      <c r="BC65" s="70">
        <v>0</v>
      </c>
      <c r="BD65" s="70">
        <v>0</v>
      </c>
      <c r="BE65" s="70">
        <v>0</v>
      </c>
      <c r="BF65" s="70">
        <v>0</v>
      </c>
      <c r="BG65" s="70">
        <v>0</v>
      </c>
      <c r="BH65" s="70">
        <v>0</v>
      </c>
      <c r="BI65" s="70">
        <v>0</v>
      </c>
      <c r="BJ65" s="70">
        <v>0</v>
      </c>
      <c r="BK65" s="70">
        <v>0</v>
      </c>
      <c r="BL65" s="70">
        <v>0</v>
      </c>
      <c r="BM65" s="70">
        <v>0</v>
      </c>
      <c r="BN65" s="70">
        <v>0</v>
      </c>
      <c r="BO65" s="70">
        <v>0</v>
      </c>
      <c r="BP65" s="70">
        <v>0</v>
      </c>
      <c r="BQ65" s="70">
        <v>0</v>
      </c>
      <c r="BR65" s="70">
        <v>0</v>
      </c>
      <c r="BS65" s="70">
        <v>0</v>
      </c>
      <c r="BT65" s="70">
        <v>0</v>
      </c>
      <c r="BU65" s="70">
        <v>0</v>
      </c>
      <c r="BV65" s="70">
        <v>0</v>
      </c>
      <c r="BW65" s="70">
        <v>0</v>
      </c>
      <c r="BX65" s="85">
        <v>0</v>
      </c>
      <c r="BY65" s="70">
        <v>0</v>
      </c>
      <c r="BZ65" s="85">
        <v>0</v>
      </c>
      <c r="CA65" s="86" t="s">
        <v>203</v>
      </c>
      <c r="CB65" s="5"/>
    </row>
    <row r="66" spans="1:80" ht="78.75" x14ac:dyDescent="0.25">
      <c r="A66" s="55" t="s">
        <v>111</v>
      </c>
      <c r="B66" s="49" t="s">
        <v>179</v>
      </c>
      <c r="C66" s="50" t="s">
        <v>127</v>
      </c>
      <c r="D66" s="70">
        <v>0</v>
      </c>
      <c r="E66" s="70">
        <v>0</v>
      </c>
      <c r="F66" s="70">
        <v>0</v>
      </c>
      <c r="G66" s="70">
        <v>0</v>
      </c>
      <c r="H66" s="70">
        <v>0</v>
      </c>
      <c r="I66" s="70">
        <v>0</v>
      </c>
      <c r="J66" s="70">
        <v>0</v>
      </c>
      <c r="K66" s="70">
        <v>0</v>
      </c>
      <c r="L66" s="70">
        <v>0</v>
      </c>
      <c r="M66" s="70">
        <v>0</v>
      </c>
      <c r="N66" s="70"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70">
        <v>0</v>
      </c>
      <c r="Y66" s="70">
        <v>0</v>
      </c>
      <c r="Z66" s="70">
        <v>0</v>
      </c>
      <c r="AA66" s="70">
        <v>0</v>
      </c>
      <c r="AB66" s="70">
        <v>0</v>
      </c>
      <c r="AC66" s="70">
        <v>0</v>
      </c>
      <c r="AD66" s="70">
        <v>0</v>
      </c>
      <c r="AE66" s="70">
        <v>0</v>
      </c>
      <c r="AF66" s="70">
        <v>0</v>
      </c>
      <c r="AG66" s="70">
        <v>0</v>
      </c>
      <c r="AH66" s="70">
        <v>0</v>
      </c>
      <c r="AI66" s="70">
        <v>0</v>
      </c>
      <c r="AJ66" s="70">
        <v>0</v>
      </c>
      <c r="AK66" s="70">
        <v>0</v>
      </c>
      <c r="AL66" s="70">
        <v>0</v>
      </c>
      <c r="AM66" s="70">
        <v>0</v>
      </c>
      <c r="AN66" s="70">
        <v>0</v>
      </c>
      <c r="AO66" s="70">
        <v>0</v>
      </c>
      <c r="AP66" s="70">
        <v>0</v>
      </c>
      <c r="AQ66" s="70">
        <v>0</v>
      </c>
      <c r="AR66" s="70">
        <v>0</v>
      </c>
      <c r="AS66" s="70">
        <v>0</v>
      </c>
      <c r="AT66" s="70">
        <v>0</v>
      </c>
      <c r="AU66" s="70">
        <v>0</v>
      </c>
      <c r="AV66" s="70">
        <v>0</v>
      </c>
      <c r="AW66" s="70">
        <v>0</v>
      </c>
      <c r="AX66" s="70">
        <v>0</v>
      </c>
      <c r="AY66" s="70">
        <v>0</v>
      </c>
      <c r="AZ66" s="70">
        <v>0</v>
      </c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70">
        <v>0</v>
      </c>
      <c r="BH66" s="70">
        <v>0</v>
      </c>
      <c r="BI66" s="70">
        <v>0</v>
      </c>
      <c r="BJ66" s="70">
        <v>0</v>
      </c>
      <c r="BK66" s="70">
        <v>0</v>
      </c>
      <c r="BL66" s="70">
        <v>0</v>
      </c>
      <c r="BM66" s="70">
        <v>0</v>
      </c>
      <c r="BN66" s="70">
        <v>0</v>
      </c>
      <c r="BO66" s="70">
        <v>0</v>
      </c>
      <c r="BP66" s="70">
        <v>0</v>
      </c>
      <c r="BQ66" s="70">
        <v>0</v>
      </c>
      <c r="BR66" s="70">
        <v>0</v>
      </c>
      <c r="BS66" s="70">
        <v>0</v>
      </c>
      <c r="BT66" s="70">
        <v>0</v>
      </c>
      <c r="BU66" s="70">
        <v>0</v>
      </c>
      <c r="BV66" s="70">
        <v>0</v>
      </c>
      <c r="BW66" s="70">
        <v>0</v>
      </c>
      <c r="BX66" s="85">
        <v>0</v>
      </c>
      <c r="BY66" s="70">
        <v>0</v>
      </c>
      <c r="BZ66" s="85">
        <v>0</v>
      </c>
      <c r="CA66" s="86" t="s">
        <v>203</v>
      </c>
      <c r="CB66" s="5"/>
    </row>
    <row r="67" spans="1:80" ht="78.75" x14ac:dyDescent="0.25">
      <c r="A67" s="55" t="s">
        <v>112</v>
      </c>
      <c r="B67" s="49" t="s">
        <v>180</v>
      </c>
      <c r="C67" s="60" t="s">
        <v>127</v>
      </c>
      <c r="D67" s="70">
        <v>0</v>
      </c>
      <c r="E67" s="70">
        <v>0</v>
      </c>
      <c r="F67" s="70">
        <v>0</v>
      </c>
      <c r="G67" s="70">
        <v>0</v>
      </c>
      <c r="H67" s="70">
        <v>0</v>
      </c>
      <c r="I67" s="70">
        <v>0</v>
      </c>
      <c r="J67" s="70">
        <v>0</v>
      </c>
      <c r="K67" s="70">
        <v>0</v>
      </c>
      <c r="L67" s="70">
        <v>0</v>
      </c>
      <c r="M67" s="70">
        <v>0</v>
      </c>
      <c r="N67" s="70">
        <v>0</v>
      </c>
      <c r="O67" s="70">
        <v>0</v>
      </c>
      <c r="P67" s="70">
        <v>0</v>
      </c>
      <c r="Q67" s="70">
        <v>0</v>
      </c>
      <c r="R67" s="70">
        <v>0</v>
      </c>
      <c r="S67" s="70">
        <v>0</v>
      </c>
      <c r="T67" s="70">
        <v>0</v>
      </c>
      <c r="U67" s="70">
        <v>0</v>
      </c>
      <c r="V67" s="70">
        <v>0</v>
      </c>
      <c r="W67" s="70">
        <v>0</v>
      </c>
      <c r="X67" s="70">
        <v>0</v>
      </c>
      <c r="Y67" s="70">
        <v>0</v>
      </c>
      <c r="Z67" s="70">
        <v>0</v>
      </c>
      <c r="AA67" s="70">
        <v>0</v>
      </c>
      <c r="AB67" s="70">
        <v>0</v>
      </c>
      <c r="AC67" s="70">
        <v>0</v>
      </c>
      <c r="AD67" s="70">
        <v>0</v>
      </c>
      <c r="AE67" s="70">
        <v>0</v>
      </c>
      <c r="AF67" s="70">
        <v>0</v>
      </c>
      <c r="AG67" s="70">
        <v>0</v>
      </c>
      <c r="AH67" s="70">
        <v>0</v>
      </c>
      <c r="AI67" s="70">
        <v>0</v>
      </c>
      <c r="AJ67" s="70">
        <v>0</v>
      </c>
      <c r="AK67" s="70">
        <v>0</v>
      </c>
      <c r="AL67" s="70">
        <v>0</v>
      </c>
      <c r="AM67" s="70">
        <v>0</v>
      </c>
      <c r="AN67" s="70">
        <v>0</v>
      </c>
      <c r="AO67" s="70">
        <v>0</v>
      </c>
      <c r="AP67" s="70">
        <v>0</v>
      </c>
      <c r="AQ67" s="70">
        <v>0</v>
      </c>
      <c r="AR67" s="70">
        <v>0</v>
      </c>
      <c r="AS67" s="70">
        <v>0</v>
      </c>
      <c r="AT67" s="70">
        <v>0</v>
      </c>
      <c r="AU67" s="70">
        <v>0</v>
      </c>
      <c r="AV67" s="70">
        <v>0</v>
      </c>
      <c r="AW67" s="70">
        <v>0</v>
      </c>
      <c r="AX67" s="70">
        <v>0</v>
      </c>
      <c r="AY67" s="70">
        <v>0</v>
      </c>
      <c r="AZ67" s="70">
        <v>0</v>
      </c>
      <c r="BA67" s="70">
        <v>0</v>
      </c>
      <c r="BB67" s="70">
        <v>0</v>
      </c>
      <c r="BC67" s="70">
        <v>0</v>
      </c>
      <c r="BD67" s="70">
        <v>0</v>
      </c>
      <c r="BE67" s="70">
        <v>0</v>
      </c>
      <c r="BF67" s="70">
        <v>0</v>
      </c>
      <c r="BG67" s="70">
        <v>0</v>
      </c>
      <c r="BH67" s="70">
        <v>0</v>
      </c>
      <c r="BI67" s="70">
        <v>0</v>
      </c>
      <c r="BJ67" s="70">
        <v>0</v>
      </c>
      <c r="BK67" s="70">
        <v>0</v>
      </c>
      <c r="BL67" s="70">
        <v>0</v>
      </c>
      <c r="BM67" s="70">
        <v>0</v>
      </c>
      <c r="BN67" s="70">
        <v>0</v>
      </c>
      <c r="BO67" s="70">
        <v>0</v>
      </c>
      <c r="BP67" s="70">
        <v>0</v>
      </c>
      <c r="BQ67" s="70">
        <v>0</v>
      </c>
      <c r="BR67" s="70">
        <v>0</v>
      </c>
      <c r="BS67" s="70">
        <v>0</v>
      </c>
      <c r="BT67" s="70">
        <v>0</v>
      </c>
      <c r="BU67" s="70">
        <v>0</v>
      </c>
      <c r="BV67" s="70">
        <v>0</v>
      </c>
      <c r="BW67" s="70">
        <v>0</v>
      </c>
      <c r="BX67" s="85">
        <v>0</v>
      </c>
      <c r="BY67" s="70">
        <v>0</v>
      </c>
      <c r="BZ67" s="85">
        <v>0</v>
      </c>
      <c r="CA67" s="86" t="s">
        <v>203</v>
      </c>
      <c r="CB67" s="5"/>
    </row>
    <row r="68" spans="1:80" ht="78.75" x14ac:dyDescent="0.25">
      <c r="A68" s="55" t="s">
        <v>113</v>
      </c>
      <c r="B68" s="49" t="s">
        <v>181</v>
      </c>
      <c r="C68" s="60" t="s">
        <v>127</v>
      </c>
      <c r="D68" s="70">
        <v>0</v>
      </c>
      <c r="E68" s="70">
        <v>0</v>
      </c>
      <c r="F68" s="70">
        <v>0</v>
      </c>
      <c r="G68" s="70">
        <v>0</v>
      </c>
      <c r="H68" s="70">
        <v>0</v>
      </c>
      <c r="I68" s="70">
        <v>0</v>
      </c>
      <c r="J68" s="70">
        <v>0</v>
      </c>
      <c r="K68" s="70">
        <v>0</v>
      </c>
      <c r="L68" s="70">
        <v>0</v>
      </c>
      <c r="M68" s="70">
        <v>0</v>
      </c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70">
        <v>0</v>
      </c>
      <c r="Y68" s="70">
        <v>0</v>
      </c>
      <c r="Z68" s="70">
        <v>0</v>
      </c>
      <c r="AA68" s="70">
        <v>0</v>
      </c>
      <c r="AB68" s="70">
        <v>0</v>
      </c>
      <c r="AC68" s="70">
        <v>0</v>
      </c>
      <c r="AD68" s="70">
        <v>0</v>
      </c>
      <c r="AE68" s="70">
        <v>0</v>
      </c>
      <c r="AF68" s="70">
        <v>0</v>
      </c>
      <c r="AG68" s="70">
        <v>0</v>
      </c>
      <c r="AH68" s="70">
        <v>0</v>
      </c>
      <c r="AI68" s="70">
        <v>0</v>
      </c>
      <c r="AJ68" s="70">
        <v>0</v>
      </c>
      <c r="AK68" s="70">
        <v>0</v>
      </c>
      <c r="AL68" s="70">
        <v>0</v>
      </c>
      <c r="AM68" s="70">
        <v>0</v>
      </c>
      <c r="AN68" s="70">
        <v>0</v>
      </c>
      <c r="AO68" s="70">
        <v>0</v>
      </c>
      <c r="AP68" s="70">
        <v>0</v>
      </c>
      <c r="AQ68" s="70">
        <v>0</v>
      </c>
      <c r="AR68" s="70">
        <v>0</v>
      </c>
      <c r="AS68" s="70">
        <v>0</v>
      </c>
      <c r="AT68" s="70">
        <v>0</v>
      </c>
      <c r="AU68" s="70">
        <v>0</v>
      </c>
      <c r="AV68" s="70">
        <v>0</v>
      </c>
      <c r="AW68" s="70">
        <v>0</v>
      </c>
      <c r="AX68" s="70">
        <v>0</v>
      </c>
      <c r="AY68" s="70">
        <v>0</v>
      </c>
      <c r="AZ68" s="70">
        <v>0</v>
      </c>
      <c r="BA68" s="70">
        <v>0</v>
      </c>
      <c r="BB68" s="70">
        <v>0</v>
      </c>
      <c r="BC68" s="70">
        <v>0</v>
      </c>
      <c r="BD68" s="70">
        <v>0</v>
      </c>
      <c r="BE68" s="70">
        <v>0</v>
      </c>
      <c r="BF68" s="70">
        <v>0</v>
      </c>
      <c r="BG68" s="70">
        <v>0</v>
      </c>
      <c r="BH68" s="70">
        <v>0</v>
      </c>
      <c r="BI68" s="70">
        <v>0</v>
      </c>
      <c r="BJ68" s="70">
        <v>0</v>
      </c>
      <c r="BK68" s="70">
        <v>0</v>
      </c>
      <c r="BL68" s="70">
        <v>0</v>
      </c>
      <c r="BM68" s="70">
        <v>0</v>
      </c>
      <c r="BN68" s="70">
        <v>0</v>
      </c>
      <c r="BO68" s="70">
        <v>0</v>
      </c>
      <c r="BP68" s="70">
        <v>0</v>
      </c>
      <c r="BQ68" s="70">
        <v>0</v>
      </c>
      <c r="BR68" s="70">
        <v>0</v>
      </c>
      <c r="BS68" s="70">
        <v>0</v>
      </c>
      <c r="BT68" s="70">
        <v>0</v>
      </c>
      <c r="BU68" s="70">
        <v>0</v>
      </c>
      <c r="BV68" s="70">
        <v>0</v>
      </c>
      <c r="BW68" s="70">
        <v>0</v>
      </c>
      <c r="BX68" s="85">
        <v>0</v>
      </c>
      <c r="BY68" s="70">
        <v>0</v>
      </c>
      <c r="BZ68" s="85">
        <v>0</v>
      </c>
      <c r="CA68" s="86" t="s">
        <v>203</v>
      </c>
      <c r="CB68" s="5"/>
    </row>
    <row r="69" spans="1:80" ht="78.75" x14ac:dyDescent="0.25">
      <c r="A69" s="55" t="s">
        <v>182</v>
      </c>
      <c r="B69" s="49" t="s">
        <v>183</v>
      </c>
      <c r="C69" s="60" t="s">
        <v>127</v>
      </c>
      <c r="D69" s="70">
        <v>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0">
        <v>0</v>
      </c>
      <c r="AF69" s="70">
        <v>0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  <c r="AL69" s="70">
        <v>0</v>
      </c>
      <c r="AM69" s="70">
        <v>0</v>
      </c>
      <c r="AN69" s="70">
        <v>0</v>
      </c>
      <c r="AO69" s="70">
        <v>0</v>
      </c>
      <c r="AP69" s="70">
        <v>0</v>
      </c>
      <c r="AQ69" s="70">
        <v>0</v>
      </c>
      <c r="AR69" s="70">
        <v>0</v>
      </c>
      <c r="AS69" s="70">
        <v>0</v>
      </c>
      <c r="AT69" s="70">
        <v>0</v>
      </c>
      <c r="AU69" s="70">
        <v>0</v>
      </c>
      <c r="AV69" s="70">
        <v>0</v>
      </c>
      <c r="AW69" s="70">
        <v>0</v>
      </c>
      <c r="AX69" s="70">
        <v>0</v>
      </c>
      <c r="AY69" s="70">
        <v>0</v>
      </c>
      <c r="AZ69" s="70">
        <v>0</v>
      </c>
      <c r="BA69" s="70">
        <v>0</v>
      </c>
      <c r="BB69" s="70">
        <v>0</v>
      </c>
      <c r="BC69" s="70">
        <v>0</v>
      </c>
      <c r="BD69" s="70">
        <v>0</v>
      </c>
      <c r="BE69" s="70">
        <v>0</v>
      </c>
      <c r="BF69" s="70">
        <v>0</v>
      </c>
      <c r="BG69" s="70">
        <v>0</v>
      </c>
      <c r="BH69" s="70">
        <v>0</v>
      </c>
      <c r="BI69" s="70">
        <v>0</v>
      </c>
      <c r="BJ69" s="70">
        <v>0</v>
      </c>
      <c r="BK69" s="70">
        <v>0</v>
      </c>
      <c r="BL69" s="70">
        <v>0</v>
      </c>
      <c r="BM69" s="70">
        <v>0</v>
      </c>
      <c r="BN69" s="70">
        <v>0</v>
      </c>
      <c r="BO69" s="70">
        <v>0</v>
      </c>
      <c r="BP69" s="70">
        <v>0</v>
      </c>
      <c r="BQ69" s="70">
        <v>0</v>
      </c>
      <c r="BR69" s="70">
        <v>0</v>
      </c>
      <c r="BS69" s="70">
        <v>0</v>
      </c>
      <c r="BT69" s="70">
        <v>0</v>
      </c>
      <c r="BU69" s="70">
        <v>0</v>
      </c>
      <c r="BV69" s="70">
        <v>0</v>
      </c>
      <c r="BW69" s="70">
        <v>0</v>
      </c>
      <c r="BX69" s="85">
        <v>0</v>
      </c>
      <c r="BY69" s="70">
        <v>0</v>
      </c>
      <c r="BZ69" s="85">
        <v>0</v>
      </c>
      <c r="CA69" s="86" t="s">
        <v>203</v>
      </c>
      <c r="CB69" s="5"/>
    </row>
    <row r="70" spans="1:80" ht="110.25" x14ac:dyDescent="0.25">
      <c r="A70" s="36" t="s">
        <v>184</v>
      </c>
      <c r="B70" s="61" t="s">
        <v>185</v>
      </c>
      <c r="C70" s="52" t="s">
        <v>127</v>
      </c>
      <c r="D70" s="38">
        <f>D71+D72</f>
        <v>0</v>
      </c>
      <c r="E70" s="38">
        <f t="shared" ref="E70:BP70" si="81">E71+E72</f>
        <v>0</v>
      </c>
      <c r="F70" s="38">
        <f t="shared" si="81"/>
        <v>0</v>
      </c>
      <c r="G70" s="38">
        <f t="shared" si="81"/>
        <v>0</v>
      </c>
      <c r="H70" s="38">
        <f t="shared" si="81"/>
        <v>0</v>
      </c>
      <c r="I70" s="38">
        <f t="shared" si="81"/>
        <v>0</v>
      </c>
      <c r="J70" s="38">
        <f t="shared" si="81"/>
        <v>0</v>
      </c>
      <c r="K70" s="38">
        <f t="shared" si="81"/>
        <v>0</v>
      </c>
      <c r="L70" s="38">
        <f t="shared" si="81"/>
        <v>0</v>
      </c>
      <c r="M70" s="38">
        <f t="shared" si="81"/>
        <v>0</v>
      </c>
      <c r="N70" s="38">
        <f t="shared" si="81"/>
        <v>0</v>
      </c>
      <c r="O70" s="38">
        <f t="shared" si="81"/>
        <v>0</v>
      </c>
      <c r="P70" s="38">
        <f t="shared" si="81"/>
        <v>0</v>
      </c>
      <c r="Q70" s="38">
        <f t="shared" si="81"/>
        <v>0</v>
      </c>
      <c r="R70" s="38">
        <f t="shared" si="81"/>
        <v>0</v>
      </c>
      <c r="S70" s="38">
        <f t="shared" si="81"/>
        <v>0</v>
      </c>
      <c r="T70" s="38">
        <f t="shared" si="81"/>
        <v>0</v>
      </c>
      <c r="U70" s="38">
        <f t="shared" si="81"/>
        <v>0</v>
      </c>
      <c r="V70" s="38">
        <f t="shared" si="81"/>
        <v>0</v>
      </c>
      <c r="W70" s="38">
        <f t="shared" si="81"/>
        <v>0</v>
      </c>
      <c r="X70" s="38">
        <f t="shared" si="81"/>
        <v>0</v>
      </c>
      <c r="Y70" s="38">
        <f t="shared" si="81"/>
        <v>0</v>
      </c>
      <c r="Z70" s="38">
        <f t="shared" si="81"/>
        <v>0</v>
      </c>
      <c r="AA70" s="38">
        <f t="shared" si="81"/>
        <v>0</v>
      </c>
      <c r="AB70" s="38">
        <f t="shared" si="81"/>
        <v>0</v>
      </c>
      <c r="AC70" s="38">
        <f t="shared" si="81"/>
        <v>0</v>
      </c>
      <c r="AD70" s="38">
        <f t="shared" si="81"/>
        <v>0</v>
      </c>
      <c r="AE70" s="38">
        <f t="shared" si="81"/>
        <v>0</v>
      </c>
      <c r="AF70" s="38">
        <f t="shared" si="81"/>
        <v>0</v>
      </c>
      <c r="AG70" s="38">
        <f t="shared" si="81"/>
        <v>0</v>
      </c>
      <c r="AH70" s="38">
        <f t="shared" si="81"/>
        <v>0</v>
      </c>
      <c r="AI70" s="38">
        <f t="shared" si="81"/>
        <v>0</v>
      </c>
      <c r="AJ70" s="38">
        <f t="shared" si="81"/>
        <v>0</v>
      </c>
      <c r="AK70" s="38">
        <f t="shared" si="81"/>
        <v>0</v>
      </c>
      <c r="AL70" s="38">
        <f t="shared" si="81"/>
        <v>0</v>
      </c>
      <c r="AM70" s="38">
        <f t="shared" si="81"/>
        <v>0</v>
      </c>
      <c r="AN70" s="38">
        <f t="shared" si="81"/>
        <v>0</v>
      </c>
      <c r="AO70" s="38">
        <f t="shared" si="81"/>
        <v>0</v>
      </c>
      <c r="AP70" s="38">
        <f t="shared" si="81"/>
        <v>0</v>
      </c>
      <c r="AQ70" s="38">
        <f t="shared" si="81"/>
        <v>0</v>
      </c>
      <c r="AR70" s="38">
        <f t="shared" si="81"/>
        <v>0</v>
      </c>
      <c r="AS70" s="38">
        <f t="shared" si="81"/>
        <v>0</v>
      </c>
      <c r="AT70" s="38">
        <f t="shared" si="81"/>
        <v>0</v>
      </c>
      <c r="AU70" s="38">
        <f t="shared" si="81"/>
        <v>0</v>
      </c>
      <c r="AV70" s="38">
        <f t="shared" si="81"/>
        <v>0</v>
      </c>
      <c r="AW70" s="38">
        <f t="shared" si="81"/>
        <v>0</v>
      </c>
      <c r="AX70" s="38">
        <f t="shared" si="81"/>
        <v>0</v>
      </c>
      <c r="AY70" s="38">
        <f t="shared" si="81"/>
        <v>0</v>
      </c>
      <c r="AZ70" s="38">
        <f t="shared" si="81"/>
        <v>0</v>
      </c>
      <c r="BA70" s="38">
        <f t="shared" si="81"/>
        <v>0</v>
      </c>
      <c r="BB70" s="38">
        <f t="shared" si="81"/>
        <v>0</v>
      </c>
      <c r="BC70" s="38">
        <f t="shared" si="81"/>
        <v>0</v>
      </c>
      <c r="BD70" s="38">
        <f t="shared" si="81"/>
        <v>0</v>
      </c>
      <c r="BE70" s="38">
        <f t="shared" si="81"/>
        <v>0</v>
      </c>
      <c r="BF70" s="38">
        <f t="shared" si="81"/>
        <v>0</v>
      </c>
      <c r="BG70" s="38">
        <f t="shared" si="81"/>
        <v>0</v>
      </c>
      <c r="BH70" s="38">
        <f t="shared" si="81"/>
        <v>0</v>
      </c>
      <c r="BI70" s="38">
        <f t="shared" si="81"/>
        <v>0</v>
      </c>
      <c r="BJ70" s="38">
        <f t="shared" si="81"/>
        <v>0</v>
      </c>
      <c r="BK70" s="38">
        <f t="shared" si="81"/>
        <v>0</v>
      </c>
      <c r="BL70" s="38">
        <f t="shared" si="81"/>
        <v>0</v>
      </c>
      <c r="BM70" s="38">
        <f t="shared" si="81"/>
        <v>0</v>
      </c>
      <c r="BN70" s="38">
        <f t="shared" si="81"/>
        <v>0</v>
      </c>
      <c r="BO70" s="38">
        <f t="shared" si="81"/>
        <v>0</v>
      </c>
      <c r="BP70" s="38">
        <f t="shared" si="81"/>
        <v>0</v>
      </c>
      <c r="BQ70" s="38">
        <f t="shared" ref="BQ70:BW70" si="82">BQ71+BQ72</f>
        <v>0</v>
      </c>
      <c r="BR70" s="38">
        <f t="shared" si="82"/>
        <v>0</v>
      </c>
      <c r="BS70" s="38">
        <f t="shared" si="82"/>
        <v>0</v>
      </c>
      <c r="BT70" s="38">
        <f t="shared" si="82"/>
        <v>0</v>
      </c>
      <c r="BU70" s="38">
        <f t="shared" si="82"/>
        <v>0</v>
      </c>
      <c r="BV70" s="38">
        <f t="shared" si="82"/>
        <v>0</v>
      </c>
      <c r="BW70" s="38">
        <f t="shared" si="82"/>
        <v>0</v>
      </c>
      <c r="BX70" s="83">
        <v>0</v>
      </c>
      <c r="BY70" s="38">
        <f>BY71+BY72</f>
        <v>0</v>
      </c>
      <c r="BZ70" s="83">
        <v>0</v>
      </c>
      <c r="CA70" s="84" t="s">
        <v>203</v>
      </c>
      <c r="CB70" s="5"/>
    </row>
    <row r="71" spans="1:80" ht="63" x14ac:dyDescent="0.25">
      <c r="A71" s="55" t="s">
        <v>186</v>
      </c>
      <c r="B71" s="49" t="s">
        <v>187</v>
      </c>
      <c r="C71" s="50" t="s">
        <v>127</v>
      </c>
      <c r="D71" s="70"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0</v>
      </c>
      <c r="K71" s="70">
        <v>0</v>
      </c>
      <c r="L71" s="70">
        <v>0</v>
      </c>
      <c r="M71" s="70">
        <v>0</v>
      </c>
      <c r="N71" s="70">
        <v>0</v>
      </c>
      <c r="O71" s="70">
        <v>0</v>
      </c>
      <c r="P71" s="70">
        <v>0</v>
      </c>
      <c r="Q71" s="70">
        <v>0</v>
      </c>
      <c r="R71" s="70">
        <v>0</v>
      </c>
      <c r="S71" s="70">
        <v>0</v>
      </c>
      <c r="T71" s="70">
        <v>0</v>
      </c>
      <c r="U71" s="70">
        <v>0</v>
      </c>
      <c r="V71" s="70">
        <v>0</v>
      </c>
      <c r="W71" s="70">
        <v>0</v>
      </c>
      <c r="X71" s="70">
        <v>0</v>
      </c>
      <c r="Y71" s="70">
        <v>0</v>
      </c>
      <c r="Z71" s="70">
        <v>0</v>
      </c>
      <c r="AA71" s="70">
        <v>0</v>
      </c>
      <c r="AB71" s="70">
        <v>0</v>
      </c>
      <c r="AC71" s="70">
        <v>0</v>
      </c>
      <c r="AD71" s="70">
        <v>0</v>
      </c>
      <c r="AE71" s="70">
        <v>0</v>
      </c>
      <c r="AF71" s="70">
        <v>0</v>
      </c>
      <c r="AG71" s="70">
        <v>0</v>
      </c>
      <c r="AH71" s="70">
        <v>0</v>
      </c>
      <c r="AI71" s="70">
        <v>0</v>
      </c>
      <c r="AJ71" s="70">
        <v>0</v>
      </c>
      <c r="AK71" s="70">
        <v>0</v>
      </c>
      <c r="AL71" s="70">
        <v>0</v>
      </c>
      <c r="AM71" s="70">
        <v>0</v>
      </c>
      <c r="AN71" s="70">
        <v>0</v>
      </c>
      <c r="AO71" s="70">
        <v>0</v>
      </c>
      <c r="AP71" s="70">
        <v>0</v>
      </c>
      <c r="AQ71" s="70">
        <v>0</v>
      </c>
      <c r="AR71" s="70">
        <v>0</v>
      </c>
      <c r="AS71" s="70">
        <v>0</v>
      </c>
      <c r="AT71" s="70">
        <v>0</v>
      </c>
      <c r="AU71" s="70">
        <v>0</v>
      </c>
      <c r="AV71" s="70">
        <v>0</v>
      </c>
      <c r="AW71" s="70">
        <v>0</v>
      </c>
      <c r="AX71" s="70">
        <v>0</v>
      </c>
      <c r="AY71" s="70">
        <v>0</v>
      </c>
      <c r="AZ71" s="70">
        <v>0</v>
      </c>
      <c r="BA71" s="70">
        <v>0</v>
      </c>
      <c r="BB71" s="70">
        <v>0</v>
      </c>
      <c r="BC71" s="70">
        <v>0</v>
      </c>
      <c r="BD71" s="70">
        <v>0</v>
      </c>
      <c r="BE71" s="70">
        <v>0</v>
      </c>
      <c r="BF71" s="70">
        <v>0</v>
      </c>
      <c r="BG71" s="70">
        <v>0</v>
      </c>
      <c r="BH71" s="70">
        <v>0</v>
      </c>
      <c r="BI71" s="70">
        <v>0</v>
      </c>
      <c r="BJ71" s="70">
        <v>0</v>
      </c>
      <c r="BK71" s="70">
        <v>0</v>
      </c>
      <c r="BL71" s="70">
        <v>0</v>
      </c>
      <c r="BM71" s="70">
        <v>0</v>
      </c>
      <c r="BN71" s="70">
        <v>0</v>
      </c>
      <c r="BO71" s="70">
        <v>0</v>
      </c>
      <c r="BP71" s="70">
        <v>0</v>
      </c>
      <c r="BQ71" s="70">
        <v>0</v>
      </c>
      <c r="BR71" s="70">
        <v>0</v>
      </c>
      <c r="BS71" s="70">
        <v>0</v>
      </c>
      <c r="BT71" s="70">
        <v>0</v>
      </c>
      <c r="BU71" s="70">
        <v>0</v>
      </c>
      <c r="BV71" s="70">
        <v>0</v>
      </c>
      <c r="BW71" s="70">
        <v>0</v>
      </c>
      <c r="BX71" s="85">
        <v>0</v>
      </c>
      <c r="BY71" s="70">
        <v>0</v>
      </c>
      <c r="BZ71" s="85">
        <v>0</v>
      </c>
      <c r="CA71" s="86" t="s">
        <v>203</v>
      </c>
      <c r="CB71" s="5"/>
    </row>
    <row r="72" spans="1:80" ht="94.5" x14ac:dyDescent="0.25">
      <c r="A72" s="55" t="s">
        <v>188</v>
      </c>
      <c r="B72" s="49" t="s">
        <v>189</v>
      </c>
      <c r="C72" s="50" t="s">
        <v>127</v>
      </c>
      <c r="D72" s="70">
        <v>0</v>
      </c>
      <c r="E72" s="70">
        <v>0</v>
      </c>
      <c r="F72" s="70">
        <v>0</v>
      </c>
      <c r="G72" s="70">
        <v>0</v>
      </c>
      <c r="H72" s="70">
        <v>0</v>
      </c>
      <c r="I72" s="70">
        <v>0</v>
      </c>
      <c r="J72" s="70">
        <v>0</v>
      </c>
      <c r="K72" s="70">
        <v>0</v>
      </c>
      <c r="L72" s="70">
        <v>0</v>
      </c>
      <c r="M72" s="70">
        <v>0</v>
      </c>
      <c r="N72" s="70">
        <v>0</v>
      </c>
      <c r="O72" s="70">
        <v>0</v>
      </c>
      <c r="P72" s="70">
        <v>0</v>
      </c>
      <c r="Q72" s="70">
        <v>0</v>
      </c>
      <c r="R72" s="70">
        <v>0</v>
      </c>
      <c r="S72" s="70">
        <v>0</v>
      </c>
      <c r="T72" s="70">
        <v>0</v>
      </c>
      <c r="U72" s="70">
        <v>0</v>
      </c>
      <c r="V72" s="70">
        <v>0</v>
      </c>
      <c r="W72" s="70">
        <v>0</v>
      </c>
      <c r="X72" s="70">
        <v>0</v>
      </c>
      <c r="Y72" s="70">
        <v>0</v>
      </c>
      <c r="Z72" s="70">
        <v>0</v>
      </c>
      <c r="AA72" s="70">
        <v>0</v>
      </c>
      <c r="AB72" s="70">
        <v>0</v>
      </c>
      <c r="AC72" s="70">
        <v>0</v>
      </c>
      <c r="AD72" s="70">
        <v>0</v>
      </c>
      <c r="AE72" s="70">
        <v>0</v>
      </c>
      <c r="AF72" s="70">
        <v>0</v>
      </c>
      <c r="AG72" s="70">
        <v>0</v>
      </c>
      <c r="AH72" s="70">
        <v>0</v>
      </c>
      <c r="AI72" s="70">
        <v>0</v>
      </c>
      <c r="AJ72" s="70">
        <v>0</v>
      </c>
      <c r="AK72" s="70">
        <v>0</v>
      </c>
      <c r="AL72" s="70">
        <v>0</v>
      </c>
      <c r="AM72" s="70">
        <v>0</v>
      </c>
      <c r="AN72" s="70">
        <v>0</v>
      </c>
      <c r="AO72" s="70">
        <v>0</v>
      </c>
      <c r="AP72" s="70">
        <v>0</v>
      </c>
      <c r="AQ72" s="70">
        <v>0</v>
      </c>
      <c r="AR72" s="70">
        <v>0</v>
      </c>
      <c r="AS72" s="70">
        <v>0</v>
      </c>
      <c r="AT72" s="70">
        <v>0</v>
      </c>
      <c r="AU72" s="70">
        <v>0</v>
      </c>
      <c r="AV72" s="70">
        <v>0</v>
      </c>
      <c r="AW72" s="70">
        <v>0</v>
      </c>
      <c r="AX72" s="70">
        <v>0</v>
      </c>
      <c r="AY72" s="70">
        <v>0</v>
      </c>
      <c r="AZ72" s="70">
        <v>0</v>
      </c>
      <c r="BA72" s="70">
        <v>0</v>
      </c>
      <c r="BB72" s="70">
        <v>0</v>
      </c>
      <c r="BC72" s="70">
        <v>0</v>
      </c>
      <c r="BD72" s="70">
        <v>0</v>
      </c>
      <c r="BE72" s="70">
        <v>0</v>
      </c>
      <c r="BF72" s="70">
        <v>0</v>
      </c>
      <c r="BG72" s="70">
        <v>0</v>
      </c>
      <c r="BH72" s="70">
        <v>0</v>
      </c>
      <c r="BI72" s="70">
        <v>0</v>
      </c>
      <c r="BJ72" s="70">
        <v>0</v>
      </c>
      <c r="BK72" s="70">
        <v>0</v>
      </c>
      <c r="BL72" s="70">
        <v>0</v>
      </c>
      <c r="BM72" s="70">
        <v>0</v>
      </c>
      <c r="BN72" s="70">
        <v>0</v>
      </c>
      <c r="BO72" s="70">
        <v>0</v>
      </c>
      <c r="BP72" s="70">
        <v>0</v>
      </c>
      <c r="BQ72" s="70">
        <v>0</v>
      </c>
      <c r="BR72" s="70">
        <v>0</v>
      </c>
      <c r="BS72" s="70">
        <v>0</v>
      </c>
      <c r="BT72" s="70">
        <v>0</v>
      </c>
      <c r="BU72" s="70">
        <v>0</v>
      </c>
      <c r="BV72" s="70">
        <v>0</v>
      </c>
      <c r="BW72" s="70">
        <v>0</v>
      </c>
      <c r="BX72" s="85">
        <v>0</v>
      </c>
      <c r="BY72" s="70">
        <v>0</v>
      </c>
      <c r="BZ72" s="85">
        <v>0</v>
      </c>
      <c r="CA72" s="86" t="s">
        <v>203</v>
      </c>
      <c r="CB72" s="5"/>
    </row>
    <row r="73" spans="1:80" ht="110.25" x14ac:dyDescent="0.25">
      <c r="A73" s="34" t="s">
        <v>114</v>
      </c>
      <c r="B73" s="62" t="s">
        <v>190</v>
      </c>
      <c r="C73" s="63" t="s">
        <v>127</v>
      </c>
      <c r="D73" s="66">
        <f>D74+D75</f>
        <v>0</v>
      </c>
      <c r="E73" s="66">
        <f t="shared" ref="E73:BP73" si="83">E74+E75</f>
        <v>0</v>
      </c>
      <c r="F73" s="66">
        <f t="shared" si="83"/>
        <v>0</v>
      </c>
      <c r="G73" s="66">
        <f t="shared" si="83"/>
        <v>0</v>
      </c>
      <c r="H73" s="66">
        <f t="shared" si="83"/>
        <v>0</v>
      </c>
      <c r="I73" s="66">
        <f t="shared" si="83"/>
        <v>0</v>
      </c>
      <c r="J73" s="66">
        <f t="shared" si="83"/>
        <v>0</v>
      </c>
      <c r="K73" s="66">
        <f t="shared" si="83"/>
        <v>0</v>
      </c>
      <c r="L73" s="66">
        <f t="shared" si="83"/>
        <v>0</v>
      </c>
      <c r="M73" s="66">
        <f t="shared" si="83"/>
        <v>0</v>
      </c>
      <c r="N73" s="66">
        <f t="shared" si="83"/>
        <v>0</v>
      </c>
      <c r="O73" s="66">
        <f t="shared" si="83"/>
        <v>0</v>
      </c>
      <c r="P73" s="66">
        <f t="shared" si="83"/>
        <v>0</v>
      </c>
      <c r="Q73" s="66">
        <f t="shared" si="83"/>
        <v>0</v>
      </c>
      <c r="R73" s="66">
        <f t="shared" si="83"/>
        <v>0</v>
      </c>
      <c r="S73" s="66">
        <f t="shared" si="83"/>
        <v>0</v>
      </c>
      <c r="T73" s="66">
        <f t="shared" si="83"/>
        <v>0</v>
      </c>
      <c r="U73" s="66">
        <f t="shared" si="83"/>
        <v>0</v>
      </c>
      <c r="V73" s="66">
        <f t="shared" si="83"/>
        <v>0</v>
      </c>
      <c r="W73" s="66">
        <f t="shared" si="83"/>
        <v>0</v>
      </c>
      <c r="X73" s="66">
        <f t="shared" si="83"/>
        <v>0</v>
      </c>
      <c r="Y73" s="66">
        <f t="shared" si="83"/>
        <v>0</v>
      </c>
      <c r="Z73" s="66">
        <f t="shared" si="83"/>
        <v>0</v>
      </c>
      <c r="AA73" s="66">
        <f t="shared" si="83"/>
        <v>0</v>
      </c>
      <c r="AB73" s="66">
        <f t="shared" si="83"/>
        <v>0</v>
      </c>
      <c r="AC73" s="66">
        <f t="shared" si="83"/>
        <v>0</v>
      </c>
      <c r="AD73" s="66">
        <f t="shared" si="83"/>
        <v>0</v>
      </c>
      <c r="AE73" s="66">
        <f t="shared" si="83"/>
        <v>0</v>
      </c>
      <c r="AF73" s="66">
        <f t="shared" si="83"/>
        <v>0</v>
      </c>
      <c r="AG73" s="66">
        <f t="shared" si="83"/>
        <v>0</v>
      </c>
      <c r="AH73" s="66">
        <f t="shared" si="83"/>
        <v>0</v>
      </c>
      <c r="AI73" s="66">
        <f t="shared" si="83"/>
        <v>0</v>
      </c>
      <c r="AJ73" s="66">
        <f t="shared" si="83"/>
        <v>0</v>
      </c>
      <c r="AK73" s="66">
        <f t="shared" si="83"/>
        <v>0</v>
      </c>
      <c r="AL73" s="66">
        <f t="shared" si="83"/>
        <v>0</v>
      </c>
      <c r="AM73" s="66">
        <f t="shared" si="83"/>
        <v>0</v>
      </c>
      <c r="AN73" s="66">
        <f t="shared" si="83"/>
        <v>0</v>
      </c>
      <c r="AO73" s="66">
        <f t="shared" si="83"/>
        <v>0</v>
      </c>
      <c r="AP73" s="66">
        <f t="shared" si="83"/>
        <v>0</v>
      </c>
      <c r="AQ73" s="66">
        <f t="shared" si="83"/>
        <v>0</v>
      </c>
      <c r="AR73" s="66">
        <f t="shared" si="83"/>
        <v>0</v>
      </c>
      <c r="AS73" s="66">
        <f t="shared" si="83"/>
        <v>0</v>
      </c>
      <c r="AT73" s="66">
        <f t="shared" si="83"/>
        <v>0</v>
      </c>
      <c r="AU73" s="66">
        <f t="shared" si="83"/>
        <v>0</v>
      </c>
      <c r="AV73" s="66">
        <f t="shared" si="83"/>
        <v>0</v>
      </c>
      <c r="AW73" s="66">
        <f t="shared" si="83"/>
        <v>0</v>
      </c>
      <c r="AX73" s="66">
        <f t="shared" si="83"/>
        <v>0</v>
      </c>
      <c r="AY73" s="66">
        <f t="shared" si="83"/>
        <v>0</v>
      </c>
      <c r="AZ73" s="66">
        <f t="shared" si="83"/>
        <v>0</v>
      </c>
      <c r="BA73" s="66">
        <f t="shared" si="83"/>
        <v>0</v>
      </c>
      <c r="BB73" s="66">
        <f t="shared" si="83"/>
        <v>0</v>
      </c>
      <c r="BC73" s="66">
        <f t="shared" si="83"/>
        <v>0</v>
      </c>
      <c r="BD73" s="66">
        <f t="shared" si="83"/>
        <v>0</v>
      </c>
      <c r="BE73" s="66">
        <f t="shared" si="83"/>
        <v>0</v>
      </c>
      <c r="BF73" s="66">
        <f t="shared" si="83"/>
        <v>0</v>
      </c>
      <c r="BG73" s="66">
        <f t="shared" si="83"/>
        <v>0</v>
      </c>
      <c r="BH73" s="66">
        <f t="shared" si="83"/>
        <v>0</v>
      </c>
      <c r="BI73" s="66">
        <f t="shared" si="83"/>
        <v>0</v>
      </c>
      <c r="BJ73" s="66">
        <f t="shared" si="83"/>
        <v>0</v>
      </c>
      <c r="BK73" s="66">
        <f t="shared" si="83"/>
        <v>0</v>
      </c>
      <c r="BL73" s="66">
        <f t="shared" si="83"/>
        <v>0</v>
      </c>
      <c r="BM73" s="66">
        <f t="shared" si="83"/>
        <v>0</v>
      </c>
      <c r="BN73" s="66">
        <f t="shared" si="83"/>
        <v>0</v>
      </c>
      <c r="BO73" s="66">
        <f t="shared" si="83"/>
        <v>0</v>
      </c>
      <c r="BP73" s="66">
        <f t="shared" si="83"/>
        <v>0</v>
      </c>
      <c r="BQ73" s="66">
        <f t="shared" ref="BQ73:BW73" si="84">BQ74+BQ75</f>
        <v>0</v>
      </c>
      <c r="BR73" s="66">
        <f t="shared" si="84"/>
        <v>0</v>
      </c>
      <c r="BS73" s="66">
        <f t="shared" si="84"/>
        <v>0</v>
      </c>
      <c r="BT73" s="66">
        <f t="shared" si="84"/>
        <v>0</v>
      </c>
      <c r="BU73" s="66">
        <f t="shared" si="84"/>
        <v>0</v>
      </c>
      <c r="BV73" s="66">
        <f t="shared" si="84"/>
        <v>0</v>
      </c>
      <c r="BW73" s="66">
        <f t="shared" si="84"/>
        <v>0</v>
      </c>
      <c r="BX73" s="75">
        <v>0</v>
      </c>
      <c r="BY73" s="66">
        <f>BY74+BY75</f>
        <v>0</v>
      </c>
      <c r="BZ73" s="75"/>
      <c r="CA73" s="82" t="s">
        <v>203</v>
      </c>
      <c r="CB73" s="5"/>
    </row>
    <row r="74" spans="1:80" ht="110.25" x14ac:dyDescent="0.25">
      <c r="A74" s="36" t="s">
        <v>191</v>
      </c>
      <c r="B74" s="61" t="s">
        <v>192</v>
      </c>
      <c r="C74" s="52" t="s">
        <v>127</v>
      </c>
      <c r="D74" s="38"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38">
        <v>0</v>
      </c>
      <c r="AT74" s="38"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38">
        <v>0</v>
      </c>
      <c r="BB74" s="38">
        <v>0</v>
      </c>
      <c r="BC74" s="38">
        <v>0</v>
      </c>
      <c r="BD74" s="38">
        <v>0</v>
      </c>
      <c r="BE74" s="38">
        <v>0</v>
      </c>
      <c r="BF74" s="38">
        <v>0</v>
      </c>
      <c r="BG74" s="38">
        <v>0</v>
      </c>
      <c r="BH74" s="38">
        <v>0</v>
      </c>
      <c r="BI74" s="38">
        <v>0</v>
      </c>
      <c r="BJ74" s="38">
        <v>0</v>
      </c>
      <c r="BK74" s="38">
        <v>0</v>
      </c>
      <c r="BL74" s="38">
        <v>0</v>
      </c>
      <c r="BM74" s="38">
        <v>0</v>
      </c>
      <c r="BN74" s="38">
        <v>0</v>
      </c>
      <c r="BO74" s="38">
        <v>0</v>
      </c>
      <c r="BP74" s="38">
        <v>0</v>
      </c>
      <c r="BQ74" s="38">
        <v>0</v>
      </c>
      <c r="BR74" s="38">
        <v>0</v>
      </c>
      <c r="BS74" s="38">
        <v>0</v>
      </c>
      <c r="BT74" s="38">
        <v>0</v>
      </c>
      <c r="BU74" s="38">
        <v>0</v>
      </c>
      <c r="BV74" s="38">
        <v>0</v>
      </c>
      <c r="BW74" s="38">
        <v>0</v>
      </c>
      <c r="BX74" s="83">
        <v>0</v>
      </c>
      <c r="BY74" s="38">
        <v>0</v>
      </c>
      <c r="BZ74" s="83">
        <v>0</v>
      </c>
      <c r="CA74" s="84" t="s">
        <v>203</v>
      </c>
      <c r="CB74" s="5"/>
    </row>
    <row r="75" spans="1:80" ht="94.5" x14ac:dyDescent="0.25">
      <c r="A75" s="36" t="s">
        <v>193</v>
      </c>
      <c r="B75" s="61" t="s">
        <v>194</v>
      </c>
      <c r="C75" s="52" t="s">
        <v>127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38">
        <v>0</v>
      </c>
      <c r="AT75" s="38"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v>0</v>
      </c>
      <c r="AZ75" s="38">
        <v>0</v>
      </c>
      <c r="BA75" s="38">
        <v>0</v>
      </c>
      <c r="BB75" s="38">
        <v>0</v>
      </c>
      <c r="BC75" s="38">
        <v>0</v>
      </c>
      <c r="BD75" s="38">
        <v>0</v>
      </c>
      <c r="BE75" s="38">
        <v>0</v>
      </c>
      <c r="BF75" s="38">
        <v>0</v>
      </c>
      <c r="BG75" s="38">
        <v>0</v>
      </c>
      <c r="BH75" s="38">
        <v>0</v>
      </c>
      <c r="BI75" s="38">
        <v>0</v>
      </c>
      <c r="BJ75" s="38">
        <v>0</v>
      </c>
      <c r="BK75" s="38">
        <v>0</v>
      </c>
      <c r="BL75" s="38">
        <v>0</v>
      </c>
      <c r="BM75" s="38">
        <v>0</v>
      </c>
      <c r="BN75" s="38">
        <v>0</v>
      </c>
      <c r="BO75" s="38">
        <v>0</v>
      </c>
      <c r="BP75" s="38">
        <v>0</v>
      </c>
      <c r="BQ75" s="38">
        <v>0</v>
      </c>
      <c r="BR75" s="38">
        <v>0</v>
      </c>
      <c r="BS75" s="38">
        <v>0</v>
      </c>
      <c r="BT75" s="38">
        <v>0</v>
      </c>
      <c r="BU75" s="38">
        <v>0</v>
      </c>
      <c r="BV75" s="38">
        <v>0</v>
      </c>
      <c r="BW75" s="38">
        <v>0</v>
      </c>
      <c r="BX75" s="83">
        <v>0</v>
      </c>
      <c r="BY75" s="38">
        <v>0</v>
      </c>
      <c r="BZ75" s="83">
        <v>0</v>
      </c>
      <c r="CA75" s="84" t="s">
        <v>203</v>
      </c>
      <c r="CB75" s="5"/>
    </row>
    <row r="76" spans="1:80" ht="78.75" x14ac:dyDescent="0.25">
      <c r="A76" s="64" t="s">
        <v>115</v>
      </c>
      <c r="B76" s="63" t="s">
        <v>195</v>
      </c>
      <c r="C76" s="35" t="s">
        <v>127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66">
        <v>0</v>
      </c>
      <c r="BQ76" s="66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75">
        <v>0</v>
      </c>
      <c r="BY76" s="66">
        <v>0</v>
      </c>
      <c r="BZ76" s="75">
        <v>0</v>
      </c>
      <c r="CA76" s="82" t="s">
        <v>203</v>
      </c>
      <c r="CB76" s="5"/>
    </row>
    <row r="77" spans="1:80" ht="94.5" x14ac:dyDescent="0.25">
      <c r="A77" s="34" t="s">
        <v>196</v>
      </c>
      <c r="B77" s="65" t="s">
        <v>197</v>
      </c>
      <c r="C77" s="66" t="s">
        <v>127</v>
      </c>
      <c r="D77" s="71">
        <v>0</v>
      </c>
      <c r="E77" s="71">
        <v>0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  <c r="R77" s="71">
        <v>0</v>
      </c>
      <c r="S77" s="71">
        <v>0</v>
      </c>
      <c r="T77" s="71">
        <v>0</v>
      </c>
      <c r="U77" s="71">
        <v>0</v>
      </c>
      <c r="V77" s="71">
        <v>0</v>
      </c>
      <c r="W77" s="71">
        <v>0</v>
      </c>
      <c r="X77" s="71">
        <v>0</v>
      </c>
      <c r="Y77" s="71">
        <v>0</v>
      </c>
      <c r="Z77" s="71">
        <v>0</v>
      </c>
      <c r="AA77" s="71">
        <v>0</v>
      </c>
      <c r="AB77" s="71">
        <v>0</v>
      </c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v>0</v>
      </c>
      <c r="AO77" s="71">
        <v>0</v>
      </c>
      <c r="AP77" s="71">
        <v>0</v>
      </c>
      <c r="AQ77" s="71">
        <v>0</v>
      </c>
      <c r="AR77" s="71">
        <v>0</v>
      </c>
      <c r="AS77" s="71">
        <v>0</v>
      </c>
      <c r="AT77" s="71">
        <v>0</v>
      </c>
      <c r="AU77" s="71">
        <v>0</v>
      </c>
      <c r="AV77" s="71">
        <v>0</v>
      </c>
      <c r="AW77" s="71">
        <v>0</v>
      </c>
      <c r="AX77" s="71">
        <v>0</v>
      </c>
      <c r="AY77" s="71">
        <v>0</v>
      </c>
      <c r="AZ77" s="71">
        <v>0</v>
      </c>
      <c r="BA77" s="71">
        <v>0</v>
      </c>
      <c r="BB77" s="71">
        <v>0</v>
      </c>
      <c r="BC77" s="71">
        <v>0</v>
      </c>
      <c r="BD77" s="71">
        <v>0</v>
      </c>
      <c r="BE77" s="71">
        <v>0</v>
      </c>
      <c r="BF77" s="71">
        <v>0</v>
      </c>
      <c r="BG77" s="71">
        <v>0</v>
      </c>
      <c r="BH77" s="71">
        <v>0</v>
      </c>
      <c r="BI77" s="71">
        <v>0</v>
      </c>
      <c r="BJ77" s="71">
        <v>0</v>
      </c>
      <c r="BK77" s="71">
        <v>0</v>
      </c>
      <c r="BL77" s="71">
        <v>0</v>
      </c>
      <c r="BM77" s="71">
        <v>0</v>
      </c>
      <c r="BN77" s="71">
        <v>0</v>
      </c>
      <c r="BO77" s="71">
        <v>0</v>
      </c>
      <c r="BP77" s="71">
        <v>0</v>
      </c>
      <c r="BQ77" s="71">
        <v>0</v>
      </c>
      <c r="BR77" s="71">
        <v>0</v>
      </c>
      <c r="BS77" s="71">
        <v>0</v>
      </c>
      <c r="BT77" s="71">
        <v>0</v>
      </c>
      <c r="BU77" s="71">
        <v>0</v>
      </c>
      <c r="BV77" s="71">
        <v>0</v>
      </c>
      <c r="BW77" s="71">
        <v>0</v>
      </c>
      <c r="BX77" s="87">
        <v>0</v>
      </c>
      <c r="BY77" s="71">
        <v>0</v>
      </c>
      <c r="BZ77" s="87">
        <v>0</v>
      </c>
      <c r="CA77" s="72" t="s">
        <v>203</v>
      </c>
      <c r="CB77" s="5"/>
    </row>
    <row r="78" spans="1:80" ht="47.25" x14ac:dyDescent="0.25">
      <c r="A78" s="64" t="s">
        <v>116</v>
      </c>
      <c r="B78" s="63" t="s">
        <v>198</v>
      </c>
      <c r="C78" s="35" t="s">
        <v>127</v>
      </c>
      <c r="D78" s="66">
        <f t="shared" ref="D78:AI78" si="85">SUM(D79:D82)</f>
        <v>16.104237288135593</v>
      </c>
      <c r="E78" s="66">
        <f t="shared" si="85"/>
        <v>0</v>
      </c>
      <c r="F78" s="66">
        <f t="shared" si="85"/>
        <v>0</v>
      </c>
      <c r="G78" s="66">
        <f t="shared" si="85"/>
        <v>0</v>
      </c>
      <c r="H78" s="66">
        <f t="shared" si="85"/>
        <v>0</v>
      </c>
      <c r="I78" s="66">
        <f t="shared" si="85"/>
        <v>0</v>
      </c>
      <c r="J78" s="66">
        <f t="shared" si="85"/>
        <v>0</v>
      </c>
      <c r="K78" s="66">
        <f t="shared" si="85"/>
        <v>0</v>
      </c>
      <c r="L78" s="66">
        <f t="shared" si="85"/>
        <v>0</v>
      </c>
      <c r="M78" s="66">
        <f t="shared" si="85"/>
        <v>0</v>
      </c>
      <c r="N78" s="66">
        <f t="shared" si="85"/>
        <v>0</v>
      </c>
      <c r="O78" s="66">
        <f t="shared" si="85"/>
        <v>0</v>
      </c>
      <c r="P78" s="66">
        <f t="shared" si="85"/>
        <v>0</v>
      </c>
      <c r="Q78" s="66">
        <f t="shared" si="85"/>
        <v>0</v>
      </c>
      <c r="R78" s="66">
        <f t="shared" si="85"/>
        <v>0</v>
      </c>
      <c r="S78" s="66">
        <f t="shared" si="85"/>
        <v>0</v>
      </c>
      <c r="T78" s="66">
        <f t="shared" si="85"/>
        <v>0</v>
      </c>
      <c r="U78" s="66">
        <f t="shared" si="85"/>
        <v>0</v>
      </c>
      <c r="V78" s="66">
        <f t="shared" si="85"/>
        <v>0</v>
      </c>
      <c r="W78" s="66">
        <f t="shared" si="85"/>
        <v>0</v>
      </c>
      <c r="X78" s="66">
        <f t="shared" si="85"/>
        <v>0</v>
      </c>
      <c r="Y78" s="66">
        <f t="shared" si="85"/>
        <v>0</v>
      </c>
      <c r="Z78" s="66">
        <f t="shared" si="85"/>
        <v>0</v>
      </c>
      <c r="AA78" s="66">
        <f t="shared" si="85"/>
        <v>0</v>
      </c>
      <c r="AB78" s="66">
        <f t="shared" si="85"/>
        <v>0</v>
      </c>
      <c r="AC78" s="66">
        <f t="shared" si="85"/>
        <v>0</v>
      </c>
      <c r="AD78" s="66">
        <f t="shared" si="85"/>
        <v>0</v>
      </c>
      <c r="AE78" s="66">
        <f t="shared" si="85"/>
        <v>0</v>
      </c>
      <c r="AF78" s="66">
        <f t="shared" si="85"/>
        <v>0</v>
      </c>
      <c r="AG78" s="66">
        <f t="shared" si="85"/>
        <v>0</v>
      </c>
      <c r="AH78" s="66">
        <f t="shared" si="85"/>
        <v>0</v>
      </c>
      <c r="AI78" s="66">
        <f t="shared" si="85"/>
        <v>0</v>
      </c>
      <c r="AJ78" s="66">
        <f t="shared" ref="AJ78:BO78" si="86">SUM(AJ79:AJ82)</f>
        <v>0</v>
      </c>
      <c r="AK78" s="66">
        <f t="shared" si="86"/>
        <v>0</v>
      </c>
      <c r="AL78" s="66">
        <f t="shared" si="86"/>
        <v>0</v>
      </c>
      <c r="AM78" s="66">
        <f t="shared" si="86"/>
        <v>0</v>
      </c>
      <c r="AN78" s="66">
        <f t="shared" si="86"/>
        <v>0</v>
      </c>
      <c r="AO78" s="66">
        <f>SUM(AO79:AO82)</f>
        <v>9.6363037299999998</v>
      </c>
      <c r="AP78" s="66">
        <f t="shared" si="86"/>
        <v>0.35</v>
      </c>
      <c r="AQ78" s="66">
        <f t="shared" si="86"/>
        <v>0</v>
      </c>
      <c r="AR78" s="66">
        <f t="shared" si="86"/>
        <v>0</v>
      </c>
      <c r="AS78" s="66">
        <f t="shared" si="86"/>
        <v>0</v>
      </c>
      <c r="AT78" s="66">
        <f t="shared" si="86"/>
        <v>9</v>
      </c>
      <c r="AU78" s="66">
        <f t="shared" si="86"/>
        <v>0</v>
      </c>
      <c r="AV78" s="66">
        <f t="shared" si="86"/>
        <v>0.13434071000000003</v>
      </c>
      <c r="AW78" s="66">
        <f t="shared" si="86"/>
        <v>0</v>
      </c>
      <c r="AX78" s="66">
        <f t="shared" si="86"/>
        <v>0</v>
      </c>
      <c r="AY78" s="66">
        <f t="shared" si="86"/>
        <v>0</v>
      </c>
      <c r="AZ78" s="66">
        <f t="shared" si="86"/>
        <v>0</v>
      </c>
      <c r="BA78" s="66">
        <f t="shared" si="86"/>
        <v>2</v>
      </c>
      <c r="BB78" s="66">
        <f t="shared" si="86"/>
        <v>0</v>
      </c>
      <c r="BC78" s="66">
        <f t="shared" si="86"/>
        <v>9.3823463499999988</v>
      </c>
      <c r="BD78" s="66">
        <f t="shared" si="86"/>
        <v>0.25</v>
      </c>
      <c r="BE78" s="66">
        <f t="shared" si="86"/>
        <v>0</v>
      </c>
      <c r="BF78" s="66">
        <f t="shared" si="86"/>
        <v>0</v>
      </c>
      <c r="BG78" s="66">
        <f t="shared" si="86"/>
        <v>0</v>
      </c>
      <c r="BH78" s="66">
        <f t="shared" si="86"/>
        <v>8</v>
      </c>
      <c r="BI78" s="66">
        <f t="shared" si="86"/>
        <v>0</v>
      </c>
      <c r="BJ78" s="66">
        <f t="shared" si="86"/>
        <v>0.11961666999999999</v>
      </c>
      <c r="BK78" s="66">
        <f t="shared" si="86"/>
        <v>0.1</v>
      </c>
      <c r="BL78" s="66">
        <f t="shared" si="86"/>
        <v>0</v>
      </c>
      <c r="BM78" s="66">
        <f t="shared" si="86"/>
        <v>0</v>
      </c>
      <c r="BN78" s="66">
        <f t="shared" si="86"/>
        <v>0</v>
      </c>
      <c r="BO78" s="66">
        <f t="shared" si="86"/>
        <v>0</v>
      </c>
      <c r="BP78" s="66">
        <f t="shared" ref="BP78:BW78" si="87">SUM(BP79:BP82)</f>
        <v>0</v>
      </c>
      <c r="BQ78" s="66">
        <f t="shared" si="87"/>
        <v>0</v>
      </c>
      <c r="BR78" s="66">
        <f t="shared" si="87"/>
        <v>0</v>
      </c>
      <c r="BS78" s="66">
        <f t="shared" si="87"/>
        <v>0</v>
      </c>
      <c r="BT78" s="66">
        <f t="shared" si="87"/>
        <v>0</v>
      </c>
      <c r="BU78" s="66">
        <f t="shared" si="87"/>
        <v>0</v>
      </c>
      <c r="BV78" s="66">
        <f t="shared" si="87"/>
        <v>0</v>
      </c>
      <c r="BW78" s="66">
        <f t="shared" si="87"/>
        <v>0</v>
      </c>
      <c r="BX78" s="75">
        <v>0</v>
      </c>
      <c r="BY78" s="66">
        <f>SUM(BY79:BY82)</f>
        <v>9.6363037299999998</v>
      </c>
      <c r="BZ78" s="75">
        <v>0</v>
      </c>
      <c r="CA78" s="82" t="s">
        <v>203</v>
      </c>
      <c r="CB78" s="5"/>
    </row>
    <row r="79" spans="1:80" ht="173.25" x14ac:dyDescent="0.25">
      <c r="A79" s="58" t="s">
        <v>116</v>
      </c>
      <c r="B79" s="48" t="s">
        <v>199</v>
      </c>
      <c r="C79" s="67" t="s">
        <v>200</v>
      </c>
      <c r="D79" s="15">
        <f>9.003/1.18</f>
        <v>7.6296610169491528</v>
      </c>
      <c r="E79" s="73">
        <f t="shared" ref="E79:K81" si="88">L79+S79+Z79+AG79</f>
        <v>0</v>
      </c>
      <c r="F79" s="73">
        <f t="shared" si="88"/>
        <v>0</v>
      </c>
      <c r="G79" s="73">
        <f t="shared" si="88"/>
        <v>0</v>
      </c>
      <c r="H79" s="73">
        <f t="shared" si="88"/>
        <v>0</v>
      </c>
      <c r="I79" s="73">
        <f t="shared" si="88"/>
        <v>0</v>
      </c>
      <c r="J79" s="73">
        <f t="shared" si="88"/>
        <v>0</v>
      </c>
      <c r="K79" s="73">
        <f t="shared" si="88"/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74">
        <v>0</v>
      </c>
      <c r="AC79" s="74">
        <v>0</v>
      </c>
      <c r="AD79" s="74">
        <v>0</v>
      </c>
      <c r="AE79" s="74">
        <v>0</v>
      </c>
      <c r="AF79" s="74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f t="shared" ref="AN79:AT82" si="89">AU79+BB79+BI79+BP79</f>
        <v>0</v>
      </c>
      <c r="AO79" s="15">
        <f t="shared" si="89"/>
        <v>0</v>
      </c>
      <c r="AP79" s="15">
        <f t="shared" si="89"/>
        <v>0</v>
      </c>
      <c r="AQ79" s="15">
        <f t="shared" si="89"/>
        <v>0</v>
      </c>
      <c r="AR79" s="15">
        <f t="shared" si="89"/>
        <v>0</v>
      </c>
      <c r="AS79" s="15">
        <f t="shared" si="89"/>
        <v>0</v>
      </c>
      <c r="AT79" s="15">
        <f t="shared" si="89"/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0</v>
      </c>
      <c r="BW79" s="15">
        <f t="shared" ref="BW79:BW80" si="90">(AU79+BB79+BI79)-(L79+S79+Z79)</f>
        <v>0</v>
      </c>
      <c r="BX79" s="80">
        <v>0</v>
      </c>
      <c r="BY79" s="15">
        <f t="shared" ref="BY79:BY81" si="91">(AV79+BC79+BJ79)-(M79+T79+AA79)</f>
        <v>0</v>
      </c>
      <c r="BZ79" s="80">
        <v>0</v>
      </c>
      <c r="CA79" s="81" t="s">
        <v>203</v>
      </c>
      <c r="CB79" s="5"/>
    </row>
    <row r="80" spans="1:80" ht="173.25" x14ac:dyDescent="0.25">
      <c r="A80" s="58" t="s">
        <v>116</v>
      </c>
      <c r="B80" s="48" t="s">
        <v>206</v>
      </c>
      <c r="C80" s="67" t="s">
        <v>207</v>
      </c>
      <c r="D80" s="15">
        <f>10/1.18</f>
        <v>8.4745762711864412</v>
      </c>
      <c r="E80" s="73">
        <f t="shared" ref="E80" si="92">L80+S80+Z80+AG80</f>
        <v>0</v>
      </c>
      <c r="F80" s="73">
        <f t="shared" ref="F80" si="93">M80+T80+AA80+AH80</f>
        <v>0</v>
      </c>
      <c r="G80" s="73">
        <f t="shared" ref="G80" si="94">N80+U80+AB80+AI80</f>
        <v>0</v>
      </c>
      <c r="H80" s="73">
        <f t="shared" ref="H80" si="95">O80+V80+AC80+AJ80</f>
        <v>0</v>
      </c>
      <c r="I80" s="73">
        <f t="shared" ref="I80" si="96">P80+W80+AD80+AK80</f>
        <v>0</v>
      </c>
      <c r="J80" s="73">
        <f t="shared" ref="J80" si="97">Q80+X80+AE80+AL80</f>
        <v>0</v>
      </c>
      <c r="K80" s="73">
        <f t="shared" ref="K80" si="98">R80+Y80+AF80+AM80</f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79">
        <v>0</v>
      </c>
      <c r="V80" s="79">
        <v>0</v>
      </c>
      <c r="W80" s="79">
        <v>0</v>
      </c>
      <c r="X80" s="79">
        <v>0</v>
      </c>
      <c r="Y80" s="79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f t="shared" ref="AN80" si="99">AU80+BB80+BI80+BP80</f>
        <v>0</v>
      </c>
      <c r="AO80" s="15">
        <f t="shared" ref="AO80" si="100">AV80+BC80+BJ80+BQ80</f>
        <v>0</v>
      </c>
      <c r="AP80" s="15">
        <f t="shared" ref="AP80" si="101">AW80+BD80+BK80+BR80</f>
        <v>0</v>
      </c>
      <c r="AQ80" s="15">
        <f t="shared" ref="AQ80" si="102">AX80+BE80+BL80+BS80</f>
        <v>0</v>
      </c>
      <c r="AR80" s="15">
        <f t="shared" ref="AR80" si="103">AY80+BF80+BM80+BT80</f>
        <v>0</v>
      </c>
      <c r="AS80" s="15">
        <f t="shared" ref="AS80" si="104">AZ80+BG80+BN80+BU80</f>
        <v>0</v>
      </c>
      <c r="AT80" s="15">
        <f t="shared" ref="AT80" si="105">BA80+BH80+BO80+BV80</f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0</v>
      </c>
      <c r="BS80" s="15">
        <v>0</v>
      </c>
      <c r="BT80" s="15">
        <v>0</v>
      </c>
      <c r="BU80" s="15">
        <v>0</v>
      </c>
      <c r="BV80" s="15">
        <v>0</v>
      </c>
      <c r="BW80" s="15">
        <f t="shared" si="90"/>
        <v>0</v>
      </c>
      <c r="BX80" s="80">
        <v>0</v>
      </c>
      <c r="BY80" s="15">
        <f t="shared" si="91"/>
        <v>0</v>
      </c>
      <c r="BZ80" s="80">
        <v>0</v>
      </c>
      <c r="CA80" s="81" t="s">
        <v>203</v>
      </c>
      <c r="CB80" s="5"/>
    </row>
    <row r="81" spans="1:80" ht="173.25" x14ac:dyDescent="0.25">
      <c r="A81" s="68" t="s">
        <v>116</v>
      </c>
      <c r="B81" s="48" t="s">
        <v>201</v>
      </c>
      <c r="C81" s="67" t="s">
        <v>202</v>
      </c>
      <c r="D81" s="15" t="s">
        <v>203</v>
      </c>
      <c r="E81" s="73">
        <f t="shared" si="88"/>
        <v>0</v>
      </c>
      <c r="F81" s="73">
        <f t="shared" si="88"/>
        <v>0</v>
      </c>
      <c r="G81" s="73">
        <f t="shared" si="88"/>
        <v>0</v>
      </c>
      <c r="H81" s="73">
        <f t="shared" si="88"/>
        <v>0</v>
      </c>
      <c r="I81" s="73">
        <f t="shared" si="88"/>
        <v>0</v>
      </c>
      <c r="J81" s="73">
        <f t="shared" si="88"/>
        <v>0</v>
      </c>
      <c r="K81" s="73">
        <f t="shared" si="88"/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f t="shared" si="89"/>
        <v>0</v>
      </c>
      <c r="AO81" s="15">
        <f t="shared" si="89"/>
        <v>1.1786766100000001</v>
      </c>
      <c r="AP81" s="15">
        <f t="shared" si="89"/>
        <v>0.35</v>
      </c>
      <c r="AQ81" s="15">
        <f t="shared" si="89"/>
        <v>0</v>
      </c>
      <c r="AR81" s="15">
        <f t="shared" si="89"/>
        <v>0</v>
      </c>
      <c r="AS81" s="15">
        <f t="shared" si="89"/>
        <v>0</v>
      </c>
      <c r="AT81" s="15">
        <f t="shared" si="89"/>
        <v>9</v>
      </c>
      <c r="AU81" s="15">
        <v>0</v>
      </c>
      <c r="AV81" s="93">
        <f>(50037.89+84302.82)/1000000</f>
        <v>0.13434071000000003</v>
      </c>
      <c r="AW81" s="15">
        <v>0</v>
      </c>
      <c r="AX81" s="15">
        <v>0</v>
      </c>
      <c r="AY81" s="15">
        <v>0</v>
      </c>
      <c r="AZ81" s="15">
        <v>0</v>
      </c>
      <c r="BA81" s="15">
        <v>2</v>
      </c>
      <c r="BB81" s="15">
        <v>0</v>
      </c>
      <c r="BC81" s="93">
        <f>0.215633+0.70908623</f>
        <v>0.92471923</v>
      </c>
      <c r="BD81" s="15">
        <v>0.25</v>
      </c>
      <c r="BE81" s="15">
        <v>0</v>
      </c>
      <c r="BF81" s="15">
        <v>0</v>
      </c>
      <c r="BG81" s="15">
        <v>0</v>
      </c>
      <c r="BH81" s="15">
        <v>7</v>
      </c>
      <c r="BI81" s="15">
        <v>0</v>
      </c>
      <c r="BJ81" s="15">
        <v>0.11961666999999999</v>
      </c>
      <c r="BK81" s="15">
        <v>0.1</v>
      </c>
      <c r="BL81" s="15">
        <v>0</v>
      </c>
      <c r="BM81" s="15">
        <v>0</v>
      </c>
      <c r="BN81" s="15">
        <v>0</v>
      </c>
      <c r="BO81" s="15">
        <v>0</v>
      </c>
      <c r="BP81" s="15">
        <v>0</v>
      </c>
      <c r="BQ81" s="15">
        <v>0</v>
      </c>
      <c r="BR81" s="15">
        <v>0</v>
      </c>
      <c r="BS81" s="15">
        <v>0</v>
      </c>
      <c r="BT81" s="15">
        <v>0</v>
      </c>
      <c r="BU81" s="15">
        <v>0</v>
      </c>
      <c r="BV81" s="15">
        <v>0</v>
      </c>
      <c r="BW81" s="15">
        <f>(AU81+BB81+BI81)-(L81+S81+Z81)</f>
        <v>0</v>
      </c>
      <c r="BX81" s="88">
        <v>0</v>
      </c>
      <c r="BY81" s="15">
        <f t="shared" si="91"/>
        <v>1.1786766100000001</v>
      </c>
      <c r="BZ81" s="80">
        <v>0</v>
      </c>
      <c r="CA81" s="96" t="s">
        <v>234</v>
      </c>
      <c r="CB81" s="5"/>
    </row>
    <row r="82" spans="1:80" ht="63" x14ac:dyDescent="0.25">
      <c r="A82" s="68" t="s">
        <v>116</v>
      </c>
      <c r="B82" s="48" t="s">
        <v>221</v>
      </c>
      <c r="C82" s="67" t="s">
        <v>222</v>
      </c>
      <c r="D82" s="15" t="s">
        <v>203</v>
      </c>
      <c r="E82" s="73">
        <f t="shared" ref="E82" si="106">L82+S82+Z82+AG82</f>
        <v>0</v>
      </c>
      <c r="F82" s="73">
        <f t="shared" ref="F82" si="107">M82+T82+AA82+AH82</f>
        <v>0</v>
      </c>
      <c r="G82" s="73">
        <f t="shared" ref="G82" si="108">N82+U82+AB82+AI82</f>
        <v>0</v>
      </c>
      <c r="H82" s="73">
        <f t="shared" ref="H82" si="109">O82+V82+AC82+AJ82</f>
        <v>0</v>
      </c>
      <c r="I82" s="73">
        <f t="shared" ref="I82" si="110">P82+W82+AD82+AK82</f>
        <v>0</v>
      </c>
      <c r="J82" s="73">
        <f t="shared" ref="J82" si="111">Q82+X82+AE82+AL82</f>
        <v>0</v>
      </c>
      <c r="K82" s="73">
        <f t="shared" ref="K82" si="112">R82+Y82+AF82+AM82</f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f t="shared" ref="AN82" si="113">AU82+BB82+BI82+BP82</f>
        <v>0</v>
      </c>
      <c r="AO82" s="15">
        <f t="shared" si="89"/>
        <v>8.4576271199999997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93">
        <v>8.4576271199999997</v>
      </c>
      <c r="BD82" s="15">
        <v>0</v>
      </c>
      <c r="BE82" s="15">
        <v>0</v>
      </c>
      <c r="BF82" s="15">
        <v>0</v>
      </c>
      <c r="BG82" s="15">
        <v>0</v>
      </c>
      <c r="BH82" s="15">
        <v>1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0</v>
      </c>
      <c r="BO82" s="15">
        <v>0</v>
      </c>
      <c r="BP82" s="15">
        <v>0</v>
      </c>
      <c r="BQ82" s="15">
        <v>0</v>
      </c>
      <c r="BR82" s="15">
        <v>0</v>
      </c>
      <c r="BS82" s="15">
        <v>0</v>
      </c>
      <c r="BT82" s="15">
        <v>0</v>
      </c>
      <c r="BU82" s="15">
        <v>0</v>
      </c>
      <c r="BV82" s="15">
        <v>0</v>
      </c>
      <c r="BW82" s="15">
        <f>(AU82+BB82+BI82)-(L82+S82+Z82)</f>
        <v>0</v>
      </c>
      <c r="BX82" s="88">
        <v>0</v>
      </c>
      <c r="BY82" s="15">
        <f>(AV82+BC82+BJ82)-(M82+T82+AA82)</f>
        <v>8.4576271199999997</v>
      </c>
      <c r="BZ82" s="80">
        <v>0</v>
      </c>
      <c r="CA82" s="95" t="s">
        <v>230</v>
      </c>
      <c r="CB82" s="5"/>
    </row>
    <row r="83" spans="1:80" s="78" customFormat="1" x14ac:dyDescent="0.25">
      <c r="A83" s="114" t="s">
        <v>93</v>
      </c>
      <c r="B83" s="115"/>
      <c r="C83" s="116"/>
      <c r="D83" s="89">
        <f>D21</f>
        <v>105.06361416666667</v>
      </c>
      <c r="E83" s="77">
        <f t="shared" ref="E83:BP83" si="114">E21</f>
        <v>0</v>
      </c>
      <c r="F83" s="77">
        <f t="shared" si="114"/>
        <v>13.661666666666667</v>
      </c>
      <c r="G83" s="77">
        <f t="shared" si="114"/>
        <v>0</v>
      </c>
      <c r="H83" s="77">
        <f t="shared" si="114"/>
        <v>0</v>
      </c>
      <c r="I83" s="77">
        <f t="shared" si="114"/>
        <v>2.153</v>
      </c>
      <c r="J83" s="77">
        <f t="shared" si="114"/>
        <v>0</v>
      </c>
      <c r="K83" s="77">
        <f t="shared" si="114"/>
        <v>0</v>
      </c>
      <c r="L83" s="77">
        <f t="shared" si="114"/>
        <v>0</v>
      </c>
      <c r="M83" s="77">
        <f t="shared" si="114"/>
        <v>0</v>
      </c>
      <c r="N83" s="77">
        <f t="shared" si="114"/>
        <v>0</v>
      </c>
      <c r="O83" s="77">
        <f t="shared" si="114"/>
        <v>0</v>
      </c>
      <c r="P83" s="77">
        <f t="shared" si="114"/>
        <v>0</v>
      </c>
      <c r="Q83" s="77">
        <f t="shared" si="114"/>
        <v>0</v>
      </c>
      <c r="R83" s="77">
        <f t="shared" si="114"/>
        <v>0</v>
      </c>
      <c r="S83" s="77">
        <f t="shared" si="114"/>
        <v>0</v>
      </c>
      <c r="T83" s="77">
        <f t="shared" si="114"/>
        <v>3.3058333333333336</v>
      </c>
      <c r="U83" s="77">
        <f t="shared" si="114"/>
        <v>0</v>
      </c>
      <c r="V83" s="77">
        <f t="shared" si="114"/>
        <v>0</v>
      </c>
      <c r="W83" s="77">
        <f t="shared" si="114"/>
        <v>2.2530000000000001</v>
      </c>
      <c r="X83" s="77">
        <f t="shared" si="114"/>
        <v>0</v>
      </c>
      <c r="Y83" s="77">
        <f t="shared" si="114"/>
        <v>0</v>
      </c>
      <c r="Z83" s="77">
        <f t="shared" si="114"/>
        <v>0</v>
      </c>
      <c r="AA83" s="77">
        <f t="shared" si="114"/>
        <v>0</v>
      </c>
      <c r="AB83" s="77">
        <f t="shared" si="114"/>
        <v>0</v>
      </c>
      <c r="AC83" s="77">
        <f t="shared" si="114"/>
        <v>0</v>
      </c>
      <c r="AD83" s="77">
        <f t="shared" si="114"/>
        <v>0</v>
      </c>
      <c r="AE83" s="77">
        <f t="shared" si="114"/>
        <v>0</v>
      </c>
      <c r="AF83" s="77">
        <f t="shared" si="114"/>
        <v>0</v>
      </c>
      <c r="AG83" s="77">
        <f t="shared" si="114"/>
        <v>0</v>
      </c>
      <c r="AH83" s="77">
        <f t="shared" si="114"/>
        <v>10.355833333333333</v>
      </c>
      <c r="AI83" s="77">
        <f t="shared" si="114"/>
        <v>0</v>
      </c>
      <c r="AJ83" s="77">
        <f t="shared" si="114"/>
        <v>0</v>
      </c>
      <c r="AK83" s="77">
        <f t="shared" si="114"/>
        <v>0</v>
      </c>
      <c r="AL83" s="77">
        <f t="shared" si="114"/>
        <v>0</v>
      </c>
      <c r="AM83" s="77">
        <f t="shared" si="114"/>
        <v>0</v>
      </c>
      <c r="AN83" s="77">
        <f t="shared" si="114"/>
        <v>0</v>
      </c>
      <c r="AO83" s="77">
        <f t="shared" si="114"/>
        <v>55.014291809999996</v>
      </c>
      <c r="AP83" s="77">
        <f t="shared" si="114"/>
        <v>5.35</v>
      </c>
      <c r="AQ83" s="77">
        <f t="shared" si="114"/>
        <v>0</v>
      </c>
      <c r="AR83" s="77">
        <f t="shared" si="114"/>
        <v>12.07</v>
      </c>
      <c r="AS83" s="77">
        <f t="shared" si="114"/>
        <v>0</v>
      </c>
      <c r="AT83" s="77">
        <f t="shared" si="114"/>
        <v>9</v>
      </c>
      <c r="AU83" s="77">
        <f t="shared" si="114"/>
        <v>0</v>
      </c>
      <c r="AV83" s="77">
        <f t="shared" si="114"/>
        <v>0.28832879</v>
      </c>
      <c r="AW83" s="77">
        <f t="shared" si="114"/>
        <v>0</v>
      </c>
      <c r="AX83" s="77">
        <f t="shared" si="114"/>
        <v>0</v>
      </c>
      <c r="AY83" s="77">
        <f t="shared" si="114"/>
        <v>0.22</v>
      </c>
      <c r="AZ83" s="77">
        <f t="shared" si="114"/>
        <v>0</v>
      </c>
      <c r="BA83" s="77">
        <f t="shared" si="114"/>
        <v>2</v>
      </c>
      <c r="BB83" s="77">
        <f t="shared" si="114"/>
        <v>0</v>
      </c>
      <c r="BC83" s="77">
        <f t="shared" si="114"/>
        <v>54.606346349999995</v>
      </c>
      <c r="BD83" s="77">
        <f t="shared" si="114"/>
        <v>5.25</v>
      </c>
      <c r="BE83" s="77">
        <f t="shared" si="114"/>
        <v>0</v>
      </c>
      <c r="BF83" s="77">
        <f t="shared" si="114"/>
        <v>11.85</v>
      </c>
      <c r="BG83" s="77">
        <f t="shared" si="114"/>
        <v>0</v>
      </c>
      <c r="BH83" s="77">
        <f t="shared" si="114"/>
        <v>8</v>
      </c>
      <c r="BI83" s="77">
        <f t="shared" si="114"/>
        <v>0</v>
      </c>
      <c r="BJ83" s="77">
        <f t="shared" si="114"/>
        <v>0.11961666999999999</v>
      </c>
      <c r="BK83" s="77">
        <f t="shared" si="114"/>
        <v>0.1</v>
      </c>
      <c r="BL83" s="77">
        <f t="shared" si="114"/>
        <v>0</v>
      </c>
      <c r="BM83" s="77">
        <f t="shared" si="114"/>
        <v>0</v>
      </c>
      <c r="BN83" s="77">
        <f t="shared" si="114"/>
        <v>0</v>
      </c>
      <c r="BO83" s="77">
        <f t="shared" si="114"/>
        <v>0</v>
      </c>
      <c r="BP83" s="77">
        <f t="shared" si="114"/>
        <v>0</v>
      </c>
      <c r="BQ83" s="77">
        <f t="shared" ref="BQ83:CA83" si="115">BQ21</f>
        <v>0</v>
      </c>
      <c r="BR83" s="77">
        <f t="shared" si="115"/>
        <v>0</v>
      </c>
      <c r="BS83" s="77">
        <f t="shared" si="115"/>
        <v>0</v>
      </c>
      <c r="BT83" s="77">
        <f t="shared" si="115"/>
        <v>0</v>
      </c>
      <c r="BU83" s="77">
        <f t="shared" si="115"/>
        <v>0</v>
      </c>
      <c r="BV83" s="77">
        <f t="shared" si="115"/>
        <v>0</v>
      </c>
      <c r="BW83" s="77">
        <f t="shared" si="115"/>
        <v>0</v>
      </c>
      <c r="BX83" s="77">
        <f t="shared" si="115"/>
        <v>0</v>
      </c>
      <c r="BY83" s="77">
        <f t="shared" si="115"/>
        <v>51.708458476666664</v>
      </c>
      <c r="BZ83" s="77">
        <f t="shared" si="115"/>
        <v>0</v>
      </c>
      <c r="CA83" s="90" t="str">
        <f t="shared" si="115"/>
        <v>нд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83:C83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8" orientation="landscape" r:id="rId2"/>
  <headerFooter alignWithMargins="0"/>
  <ignoredErrors>
    <ignoredError sqref="BW53" formula="1"/>
    <ignoredError sqref="AG61:AM61" formulaRange="1"/>
    <ignoredError sqref="AV81" unlockedFormula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 принятие ОС</vt:lpstr>
      <vt:lpstr>'13кв принятие 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2019-10-17T06:19:30Z</dcterms:modified>
</cp:coreProperties>
</file>