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600" yWindow="255" windowWidth="13740" windowHeight="1251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Приложение 21" sheetId="13" r:id="rId4"/>
  </sheets>
  <definedNames>
    <definedName name="_xlnm.Print_Area" localSheetId="3">'Приложение 21'!$A$1:$M$74</definedName>
  </definedNames>
  <calcPr calcId="125725"/>
</workbook>
</file>

<file path=xl/calcChain.xml><?xml version="1.0" encoding="utf-8"?>
<calcChain xmlns="http://schemas.openxmlformats.org/spreadsheetml/2006/main">
  <c r="AA17" i="13"/>
  <c r="Z40" l="1"/>
  <c r="Z22"/>
  <c r="J60"/>
  <c r="D60"/>
  <c r="D49"/>
  <c r="H60"/>
  <c r="Y23" l="1"/>
  <c r="W23"/>
  <c r="U23"/>
  <c r="S23"/>
  <c r="Q23"/>
  <c r="Y36"/>
  <c r="W36"/>
  <c r="U36"/>
  <c r="S36"/>
  <c r="Q36"/>
  <c r="N60"/>
  <c r="N40"/>
  <c r="N25"/>
  <c r="N24"/>
  <c r="N23"/>
  <c r="N22"/>
  <c r="H38" l="1"/>
  <c r="H37" s="1"/>
  <c r="I38"/>
  <c r="I31"/>
  <c r="H31"/>
  <c r="I20"/>
  <c r="K38"/>
  <c r="J38"/>
  <c r="J37" s="1"/>
  <c r="K31"/>
  <c r="J31"/>
  <c r="K20"/>
  <c r="M38"/>
  <c r="L38"/>
  <c r="L37" s="1"/>
  <c r="L20" s="1"/>
  <c r="L19" s="1"/>
  <c r="L18" s="1"/>
  <c r="L17" s="1"/>
  <c r="M31"/>
  <c r="L31"/>
  <c r="M20"/>
  <c r="G38"/>
  <c r="G31"/>
  <c r="G20"/>
  <c r="J20" l="1"/>
  <c r="J19" s="1"/>
  <c r="J18" s="1"/>
  <c r="J17" s="1"/>
  <c r="H20"/>
  <c r="H19" s="1"/>
  <c r="H18" s="1"/>
  <c r="H17" s="1"/>
  <c r="E38" l="1"/>
  <c r="E20" s="1"/>
  <c r="E31"/>
  <c r="F38" l="1"/>
  <c r="F37" s="1"/>
  <c r="D38"/>
  <c r="F31"/>
  <c r="D31"/>
  <c r="F20"/>
  <c r="D20"/>
  <c r="D68" i="4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D73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G191" s="1"/>
  <c r="D191"/>
  <c r="E191"/>
  <c r="F191"/>
  <c r="C192"/>
  <c r="D192"/>
  <c r="G192" s="1"/>
  <c r="E192"/>
  <c r="F192"/>
  <c r="C196"/>
  <c r="G196" s="1"/>
  <c r="D196"/>
  <c r="E196"/>
  <c r="F196"/>
  <c r="C197"/>
  <c r="D197"/>
  <c r="G197" s="1"/>
  <c r="E197"/>
  <c r="F197"/>
  <c r="D198"/>
  <c r="G198" s="1"/>
  <c r="E198"/>
  <c r="F198"/>
  <c r="E199"/>
  <c r="F199"/>
  <c r="C200"/>
  <c r="D200"/>
  <c r="E200"/>
  <c r="F200"/>
  <c r="G200" s="1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 s="1"/>
  <c r="D214"/>
  <c r="E214"/>
  <c r="F214"/>
  <c r="C216"/>
  <c r="D216"/>
  <c r="G216" s="1"/>
  <c r="E216"/>
  <c r="F216"/>
  <c r="C220"/>
  <c r="G220" s="1"/>
  <c r="D220"/>
  <c r="D248" s="1"/>
  <c r="D277" s="1"/>
  <c r="E220"/>
  <c r="F220"/>
  <c r="F248"/>
  <c r="F277" s="1"/>
  <c r="C221"/>
  <c r="D221"/>
  <c r="E221"/>
  <c r="G221" s="1"/>
  <c r="F221"/>
  <c r="C222"/>
  <c r="G222" s="1"/>
  <c r="G223" s="1"/>
  <c r="D222"/>
  <c r="E222"/>
  <c r="E223"/>
  <c r="F222"/>
  <c r="F223"/>
  <c r="D223"/>
  <c r="C224"/>
  <c r="C225" s="1"/>
  <c r="C226" s="1"/>
  <c r="D224"/>
  <c r="E224"/>
  <c r="F224"/>
  <c r="F250" s="1"/>
  <c r="C227"/>
  <c r="C250"/>
  <c r="D227"/>
  <c r="D251" s="1"/>
  <c r="E227"/>
  <c r="E250" s="1"/>
  <c r="E252" s="1"/>
  <c r="F227"/>
  <c r="C228"/>
  <c r="D228"/>
  <c r="D243" s="1"/>
  <c r="E228"/>
  <c r="F228"/>
  <c r="C229"/>
  <c r="D229"/>
  <c r="E229"/>
  <c r="F229"/>
  <c r="C230"/>
  <c r="D230"/>
  <c r="D254" s="1"/>
  <c r="D279" s="1"/>
  <c r="E230"/>
  <c r="F230"/>
  <c r="C231"/>
  <c r="D231"/>
  <c r="E231"/>
  <c r="F231"/>
  <c r="C232"/>
  <c r="D232"/>
  <c r="E232"/>
  <c r="F232"/>
  <c r="C233"/>
  <c r="D233"/>
  <c r="E233"/>
  <c r="F233"/>
  <c r="C234"/>
  <c r="D234"/>
  <c r="E234"/>
  <c r="F234"/>
  <c r="C235"/>
  <c r="D235"/>
  <c r="E235"/>
  <c r="F235"/>
  <c r="C236"/>
  <c r="C259" s="1"/>
  <c r="D236"/>
  <c r="E236"/>
  <c r="E259"/>
  <c r="F236"/>
  <c r="F259"/>
  <c r="C237"/>
  <c r="D237"/>
  <c r="D239" s="1"/>
  <c r="E237"/>
  <c r="E239" s="1"/>
  <c r="F237"/>
  <c r="F239" s="1"/>
  <c r="F215" s="1"/>
  <c r="C238"/>
  <c r="C199" s="1"/>
  <c r="D238"/>
  <c r="E238"/>
  <c r="F238"/>
  <c r="C240"/>
  <c r="C242"/>
  <c r="C243" s="1"/>
  <c r="D240"/>
  <c r="D242"/>
  <c r="E240"/>
  <c r="F240"/>
  <c r="F242" s="1"/>
  <c r="C241"/>
  <c r="D241"/>
  <c r="D199"/>
  <c r="G199" s="1"/>
  <c r="E241"/>
  <c r="F241"/>
  <c r="E242"/>
  <c r="E225" s="1"/>
  <c r="E226" s="1"/>
  <c r="G249"/>
  <c r="D250"/>
  <c r="G250"/>
  <c r="E251"/>
  <c r="G251"/>
  <c r="G252"/>
  <c r="G253"/>
  <c r="G254"/>
  <c r="G255"/>
  <c r="G256"/>
  <c r="G257"/>
  <c r="G258"/>
  <c r="D259"/>
  <c r="G259"/>
  <c r="C265"/>
  <c r="D265"/>
  <c r="G265"/>
  <c r="E265"/>
  <c r="E274"/>
  <c r="F265"/>
  <c r="F270"/>
  <c r="C266"/>
  <c r="C270"/>
  <c r="D266"/>
  <c r="E266"/>
  <c r="E270" s="1"/>
  <c r="F266"/>
  <c r="G266"/>
  <c r="G270" s="1"/>
  <c r="C267"/>
  <c r="C278"/>
  <c r="D267"/>
  <c r="G267"/>
  <c r="E267"/>
  <c r="F267"/>
  <c r="C268"/>
  <c r="C271"/>
  <c r="D268"/>
  <c r="D271"/>
  <c r="E268"/>
  <c r="E271"/>
  <c r="F268"/>
  <c r="F271"/>
  <c r="G268"/>
  <c r="C269"/>
  <c r="G269" s="1"/>
  <c r="D269"/>
  <c r="E269"/>
  <c r="E276"/>
  <c r="F269"/>
  <c r="F276"/>
  <c r="G273"/>
  <c r="C274"/>
  <c r="D274"/>
  <c r="G274"/>
  <c r="C275"/>
  <c r="G275"/>
  <c r="D276"/>
  <c r="F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E254"/>
  <c r="C254"/>
  <c r="C279" s="1"/>
  <c r="F253"/>
  <c r="E275"/>
  <c r="C249"/>
  <c r="C253"/>
  <c r="D225"/>
  <c r="D226" s="1"/>
  <c r="F256"/>
  <c r="F280" s="1"/>
  <c r="G271"/>
  <c r="C251"/>
  <c r="C257" s="1"/>
  <c r="C223"/>
  <c r="D270"/>
  <c r="E278"/>
  <c r="D275"/>
  <c r="C198"/>
  <c r="E248"/>
  <c r="E277" s="1"/>
  <c r="F249"/>
  <c r="E253"/>
  <c r="E255" s="1"/>
  <c r="D37" i="13" l="1"/>
  <c r="N37" s="1"/>
  <c r="N38"/>
  <c r="N20"/>
  <c r="E257" i="6"/>
  <c r="E244"/>
  <c r="E215"/>
  <c r="D257"/>
  <c r="D252"/>
  <c r="F244"/>
  <c r="F225"/>
  <c r="F243"/>
  <c r="D215"/>
  <c r="G215" s="1"/>
  <c r="D244"/>
  <c r="F252"/>
  <c r="F255"/>
  <c r="E256"/>
  <c r="E279"/>
  <c r="C239"/>
  <c r="C215" s="1"/>
  <c r="D253"/>
  <c r="C255"/>
  <c r="F251"/>
  <c r="F257" s="1"/>
  <c r="D249"/>
  <c r="D278"/>
  <c r="C248"/>
  <c r="C256" s="1"/>
  <c r="C280" s="1"/>
  <c r="F19" i="13"/>
  <c r="F18" s="1"/>
  <c r="F17" s="1"/>
  <c r="C276" i="6"/>
  <c r="E243"/>
  <c r="E249"/>
  <c r="F254"/>
  <c r="F279" s="1"/>
  <c r="C252"/>
  <c r="E280"/>
  <c r="D19" i="13"/>
  <c r="N19" l="1"/>
  <c r="D18"/>
  <c r="D255" i="6"/>
  <c r="D256"/>
  <c r="D280" s="1"/>
  <c r="C277"/>
  <c r="G248"/>
  <c r="C244"/>
  <c r="D17" i="13" l="1"/>
  <c r="N17" s="1"/>
  <c r="N18"/>
</calcChain>
</file>

<file path=xl/sharedStrings.xml><?xml version="1.0" encoding="utf-8"?>
<sst xmlns="http://schemas.openxmlformats.org/spreadsheetml/2006/main" count="931" uniqueCount="556">
  <si>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</si>
  <si>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</si>
  <si>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</si>
  <si>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</si>
  <si>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</si>
  <si>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</si>
  <si>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</si>
  <si>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</si>
  <si>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</si>
  <si>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</si>
  <si>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</si>
  <si>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</si>
  <si>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</si>
  <si>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</si>
  <si>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</si>
  <si>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</si>
  <si>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</si>
  <si>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</si>
  <si>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</si>
  <si>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</si>
  <si>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</si>
  <si>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</si>
  <si>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</si>
  <si>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2.3</t>
  </si>
  <si>
    <t>1.4</t>
  </si>
  <si>
    <t>2.4</t>
  </si>
  <si>
    <t>2.5</t>
  </si>
  <si>
    <t>2.6</t>
  </si>
  <si>
    <t>2.7</t>
  </si>
  <si>
    <t>2.8</t>
  </si>
  <si>
    <t>2.9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</si>
  <si>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</si>
  <si>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</si>
  <si>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</si>
  <si>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</si>
  <si>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</si>
  <si>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</si>
  <si>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</si>
  <si>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</si>
  <si>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</si>
  <si>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</si>
  <si>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</si>
  <si>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</si>
  <si>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</si>
  <si>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</si>
  <si>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</si>
  <si>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</si>
  <si>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</si>
  <si>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</si>
  <si>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</si>
  <si>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</si>
  <si>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</si>
  <si>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</si>
  <si>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</si>
  <si>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</si>
  <si>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</si>
  <si>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</si>
  <si>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</si>
  <si>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</si>
  <si>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</si>
  <si>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</si>
  <si>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</si>
  <si>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</si>
  <si>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</si>
  <si>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</si>
  <si>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</si>
  <si>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</si>
  <si>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</si>
  <si>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</si>
  <si>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</si>
  <si>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</si>
  <si>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</si>
  <si>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</si>
  <si>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</si>
  <si>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</si>
  <si>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</si>
  <si>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</si>
  <si>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</si>
  <si>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</si>
  <si>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</si>
  <si>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</si>
  <si>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</si>
  <si>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</si>
  <si>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</si>
  <si>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</si>
  <si>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</si>
  <si>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</si>
  <si>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</si>
  <si>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</si>
  <si>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</si>
  <si>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</si>
  <si>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</si>
  <si>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</si>
  <si>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</si>
  <si>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</si>
  <si>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</si>
  <si>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</si>
  <si>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</si>
  <si>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</si>
  <si>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</si>
  <si>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</si>
  <si>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</si>
  <si>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</si>
  <si>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</si>
  <si>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</si>
  <si>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</si>
  <si>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</si>
  <si>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</si>
  <si>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</si>
  <si>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</si>
  <si>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</si>
  <si>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</si>
  <si>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</si>
  <si>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</si>
  <si>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</si>
  <si>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</si>
  <si>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</si>
  <si>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</si>
  <si>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</si>
  <si>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</si>
  <si>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</si>
  <si>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</si>
  <si>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</si>
  <si>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</si>
  <si>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</si>
  <si>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</si>
  <si>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</si>
  <si>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</si>
  <si>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</si>
  <si>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</si>
  <si>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</si>
  <si>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</si>
  <si>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</si>
  <si>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</si>
  <si>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</si>
  <si>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</si>
  <si>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</si>
  <si>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</si>
  <si>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</si>
  <si>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</si>
  <si>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</si>
  <si>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</si>
  <si>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</si>
  <si>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</si>
  <si>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</si>
  <si>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</si>
  <si>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</si>
  <si>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</si>
  <si>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</si>
  <si>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</si>
  <si>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</si>
  <si>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</si>
  <si>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</si>
  <si>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</si>
  <si>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</si>
  <si>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</si>
  <si>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</si>
  <si>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</si>
  <si>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</si>
  <si>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</si>
  <si>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</si>
  <si>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</si>
  <si>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</si>
  <si>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</si>
  <si>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</si>
  <si>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</si>
  <si>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</si>
  <si>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</si>
  <si>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</si>
  <si>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</si>
  <si>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</si>
  <si>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</si>
  <si>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</si>
  <si>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</si>
  <si>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</si>
  <si>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</si>
  <si>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</si>
  <si>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</si>
  <si>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</si>
  <si>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</si>
  <si>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</si>
  <si>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</si>
  <si>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</si>
  <si>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</si>
  <si>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</si>
  <si>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</si>
  <si>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</si>
  <si>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</si>
  <si>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</si>
  <si>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</si>
  <si>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</si>
  <si>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</si>
  <si>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</si>
  <si>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</si>
  <si>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</si>
  <si>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</si>
  <si>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</si>
  <si>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</si>
  <si>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</si>
  <si>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</si>
  <si>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</si>
  <si>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</si>
  <si>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</si>
  <si>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</si>
  <si>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</si>
  <si>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</si>
  <si>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</si>
  <si>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</si>
  <si>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</si>
  <si>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</si>
  <si>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</si>
  <si>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</si>
  <si>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</si>
  <si>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</si>
  <si>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</si>
  <si>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</si>
  <si>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</si>
  <si>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</si>
  <si>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</si>
  <si>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</si>
  <si>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</si>
  <si>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</si>
  <si>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</si>
  <si>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</si>
  <si>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</si>
  <si>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</si>
  <si>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</si>
  <si>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</si>
  <si>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</si>
  <si>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</si>
  <si>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</si>
  <si>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</si>
  <si>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</si>
  <si>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</si>
  <si>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</si>
  <si>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</si>
  <si>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</si>
  <si>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</si>
  <si>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</si>
  <si>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</si>
  <si>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</si>
  <si>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</si>
  <si>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</si>
  <si>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</si>
  <si>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</si>
  <si>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</si>
  <si>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</si>
  <si>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</si>
  <si>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</si>
  <si>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</si>
  <si>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</si>
  <si>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</si>
  <si>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</si>
  <si>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</si>
  <si>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</si>
  <si>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</si>
  <si>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</si>
  <si>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</si>
  <si>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</si>
  <si>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</si>
  <si>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</si>
  <si>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</si>
  <si>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</si>
  <si>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</si>
  <si>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</si>
  <si>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</si>
  <si>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</si>
  <si>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</si>
  <si>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</si>
  <si>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</si>
  <si>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</si>
  <si>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</si>
  <si>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</si>
  <si>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</si>
  <si>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</si>
  <si>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</si>
  <si>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</si>
  <si>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</si>
  <si>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</si>
  <si>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</si>
  <si>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</si>
  <si>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</si>
  <si>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</si>
  <si>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</si>
  <si>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</si>
  <si>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</si>
  <si>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</si>
  <si>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</si>
  <si>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</si>
  <si>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</si>
  <si>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</si>
  <si>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</si>
  <si>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</si>
  <si>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</si>
  <si>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</si>
  <si>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</si>
  <si>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</si>
  <si>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</si>
  <si>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</si>
  <si>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</si>
  <si>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</si>
  <si>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</si>
  <si>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</si>
  <si>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</si>
  <si>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</si>
  <si>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</si>
  <si>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</si>
  <si>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</si>
  <si>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</si>
  <si>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</si>
  <si>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</si>
  <si>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</si>
  <si>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</si>
  <si>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</si>
  <si>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</si>
  <si>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</si>
  <si>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</si>
  <si>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</si>
  <si>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</si>
  <si>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</si>
  <si>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</si>
  <si>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</si>
  <si>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</si>
  <si>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</si>
  <si>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</si>
  <si>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</si>
  <si>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</si>
  <si>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</si>
  <si>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</si>
  <si>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</si>
  <si>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</si>
  <si>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</si>
  <si>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</si>
  <si>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</si>
  <si>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</si>
  <si>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</si>
  <si>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</si>
  <si>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</si>
  <si>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</si>
  <si>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</si>
  <si>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</si>
  <si>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</si>
  <si>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</si>
  <si>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</si>
  <si>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</si>
  <si>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</si>
  <si>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</si>
  <si>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</si>
  <si>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</si>
  <si>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</si>
  <si>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</si>
  <si>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</si>
  <si>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</si>
  <si>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</si>
  <si>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</si>
  <si>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</si>
  <si>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</si>
  <si>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</si>
  <si>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</si>
  <si>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</si>
  <si>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</si>
  <si>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</si>
  <si>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</si>
  <si>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</si>
  <si>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</si>
  <si>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</si>
  <si>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</si>
  <si>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</si>
  <si>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</si>
  <si>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</si>
  <si>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</si>
  <si>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</si>
  <si>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</si>
  <si>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</si>
  <si>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</si>
  <si>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</si>
  <si>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</si>
  <si>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</si>
  <si>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</si>
  <si>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</si>
  <si>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</si>
  <si>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</si>
  <si>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</si>
  <si>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</si>
  <si>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</si>
  <si>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</si>
  <si>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</si>
  <si>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</si>
  <si>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</si>
  <si>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</si>
  <si>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</si>
  <si>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</si>
  <si>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</si>
  <si>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</si>
  <si>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</si>
  <si>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</si>
  <si>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</si>
  <si>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</si>
  <si>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</si>
  <si>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</si>
  <si>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</si>
  <si>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</si>
  <si>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</si>
  <si>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</si>
  <si>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</si>
  <si>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</si>
  <si>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</si>
  <si>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</si>
  <si>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</si>
  <si>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</si>
  <si>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</si>
  <si>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</si>
  <si>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</si>
  <si>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</si>
  <si>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</si>
  <si>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</si>
  <si>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</si>
  <si>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</si>
  <si>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</si>
  <si>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</si>
  <si>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</si>
  <si>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</si>
  <si>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</si>
  <si>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</si>
  <si>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</si>
  <si>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</si>
  <si>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</si>
  <si>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</si>
  <si>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</si>
  <si>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</si>
  <si>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</si>
  <si>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</si>
  <si>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</si>
  <si>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</si>
  <si>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</si>
  <si>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</si>
  <si>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</si>
  <si>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</si>
  <si>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</si>
  <si>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</si>
  <si>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</si>
  <si>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</si>
  <si>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</si>
  <si>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</si>
  <si>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</si>
  <si>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</si>
  <si>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t xml:space="preserve">Прочие собственные средства всего, в том числе: 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</si>
  <si>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</si>
  <si>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</si>
  <si>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</si>
  <si>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</si>
  <si>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</si>
  <si>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</si>
  <si>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</si>
  <si>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</si>
  <si>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</si>
  <si>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</si>
  <si>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</si>
  <si>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</si>
  <si>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</si>
  <si>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</si>
  <si>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</si>
  <si>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</si>
  <si>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</si>
  <si>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</si>
  <si>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</si>
  <si>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</si>
  <si>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</si>
  <si>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</si>
  <si>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</si>
  <si>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</si>
  <si>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</si>
  <si>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</si>
  <si>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</si>
  <si>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</si>
  <si>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</si>
  <si>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</si>
  <si>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</si>
  <si>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</si>
  <si>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</si>
  <si>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</si>
  <si>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</si>
  <si>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</si>
  <si>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1.1.1.4</t>
  </si>
  <si>
    <t>1.1.1.5</t>
  </si>
  <si>
    <t>1.1.1.6</t>
  </si>
  <si>
    <t>1.1.3.1.а</t>
  </si>
  <si>
    <t>1.1.3.2.а</t>
  </si>
  <si>
    <t>1.2.1.1</t>
  </si>
  <si>
    <t>1.2.1.2</t>
  </si>
  <si>
    <t>1.2.1.3</t>
  </si>
  <si>
    <t>1.2.1.4</t>
  </si>
  <si>
    <t>1.2.1.5</t>
  </si>
  <si>
    <t>1.2.1.6</t>
  </si>
  <si>
    <t xml:space="preserve">инвестиционная составляющая в тарифах </t>
  </si>
  <si>
    <t>Ед. изм.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</si>
  <si>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</si>
  <si>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</si>
  <si>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</si>
  <si>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</si>
  <si>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</si>
  <si>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</si>
  <si>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</si>
  <si>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</si>
  <si>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</si>
  <si>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</si>
  <si>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</si>
  <si>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</si>
  <si>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Источники финансирования инвестиционной программы всего (I+II), в том числе:</t>
  </si>
  <si>
    <t>в части обеспечения надежности</t>
  </si>
  <si>
    <t>1.1.1.7.1</t>
  </si>
  <si>
    <t>1.1.1.7.2</t>
  </si>
  <si>
    <t>1.2.1.7.1</t>
  </si>
  <si>
    <t>1.2.1.7.2</t>
  </si>
  <si>
    <t>1.2.3.7.1</t>
  </si>
  <si>
    <t>1.2.3.7.2</t>
  </si>
  <si>
    <t>Векселя</t>
  </si>
  <si>
    <t xml:space="preserve">в части управления технологическими режимами </t>
  </si>
  <si>
    <t>от технологического присоединения генерации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</si>
  <si>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</si>
  <si>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</si>
  <si>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Возврат налога на добавленную стоимость</t>
  </si>
  <si>
    <t>прибыль от продажи электрической энергии (мощности) по нерегулируемым ценам</t>
  </si>
  <si>
    <t>Амортизация основных средств всего,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</si>
  <si>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</si>
  <si>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</si>
  <si>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</si>
  <si>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производство и поставка электрической энергии и мощности</t>
  </si>
  <si>
    <t>оказание услуг по передаче электрической энергии</t>
  </si>
  <si>
    <t>производство и поставка тепловой энергии и мощности</t>
  </si>
  <si>
    <t>оказание услуг по передаче тепловой энергии</t>
  </si>
  <si>
    <t>реализация электрической энергии и мощности</t>
  </si>
  <si>
    <t>реализации тепловой энергии и мощности</t>
  </si>
  <si>
    <t>оказание услуг по оперативно-диспетчерскому управлению в электроэнергетике всего, в том числе</t>
  </si>
  <si>
    <t>млн рублей</t>
  </si>
  <si>
    <t>недоиспользованная амортизация прошлых лет всего, в том числе:</t>
  </si>
  <si>
    <t>амортизация, учтенная в тарифах всего, в том числе:</t>
  </si>
  <si>
    <t>от технологического присоединения, в том числе:</t>
  </si>
  <si>
    <t>2.5.2</t>
  </si>
  <si>
    <t>2.5.2.1</t>
  </si>
  <si>
    <t>(наименование организации)</t>
  </si>
  <si>
    <t>Прочая прибыль (выпадающие по ТП)</t>
  </si>
  <si>
    <t xml:space="preserve">                   период реализации инвестиционной программы</t>
  </si>
  <si>
    <t>Приложение 21</t>
  </si>
  <si>
    <t xml:space="preserve">Дальневосточная дирекция по энергообеспечению - структурное подразделение Трансэнерго - филиала ОАО "РЖД" </t>
  </si>
  <si>
    <t>Хабаровский край</t>
  </si>
  <si>
    <t>План</t>
  </si>
  <si>
    <t>Предложение</t>
  </si>
  <si>
    <r>
      <t xml:space="preserve">на период </t>
    </r>
    <r>
      <rPr>
        <b/>
        <u/>
        <sz val="12"/>
        <color indexed="8"/>
        <rFont val="Times New Roman"/>
        <family val="1"/>
        <charset val="204"/>
      </rPr>
      <t xml:space="preserve">                  2020-2024          _</t>
    </r>
  </si>
  <si>
    <t>2020 год</t>
  </si>
  <si>
    <t>2021 год</t>
  </si>
  <si>
    <t>2022 год</t>
  </si>
  <si>
    <t>2024 год</t>
  </si>
  <si>
    <t>2023 год</t>
  </si>
  <si>
    <t>Год раскрытия информации: __2019__ год</t>
  </si>
  <si>
    <t xml:space="preserve">Источники финансирования проекта инвестиционной программы </t>
  </si>
</sst>
</file>

<file path=xl/styles.xml><?xml version="1.0" encoding="utf-8"?>
<styleSheet xmlns="http://schemas.openxmlformats.org/spreadsheetml/2006/main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6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3" fillId="0" borderId="0"/>
    <xf numFmtId="0" fontId="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53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7" fontId="28" fillId="27" borderId="12" xfId="0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7" fontId="28" fillId="26" borderId="12" xfId="0" applyNumberFormat="1" applyFont="1" applyFill="1" applyBorder="1" applyAlignment="1" applyProtection="1">
      <alignment horizontal="center" vertical="center"/>
    </xf>
    <xf numFmtId="167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7" fontId="28" fillId="26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7" fontId="28" fillId="28" borderId="11" xfId="78" applyNumberFormat="1" applyFont="1" applyFill="1" applyBorder="1" applyAlignment="1" applyProtection="1">
      <alignment horizontal="center"/>
    </xf>
    <xf numFmtId="167" fontId="28" fillId="28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5" borderId="14" xfId="78" applyNumberFormat="1" applyFont="1" applyFill="1" applyBorder="1" applyAlignment="1" applyProtection="1">
      <alignment horizontal="right"/>
      <protection locked="0"/>
    </xf>
    <xf numFmtId="167" fontId="28" fillId="26" borderId="12" xfId="0" applyNumberFormat="1" applyFont="1" applyFill="1" applyBorder="1" applyProtection="1">
      <protection locked="0"/>
    </xf>
    <xf numFmtId="167" fontId="28" fillId="26" borderId="12" xfId="0" applyNumberFormat="1" applyFont="1" applyFill="1" applyBorder="1" applyAlignment="1" applyProtection="1">
      <alignment vertical="center"/>
      <protection locked="0"/>
    </xf>
    <xf numFmtId="167" fontId="28" fillId="26" borderId="11" xfId="78" applyNumberFormat="1" applyFont="1" applyFill="1" applyBorder="1" applyAlignment="1" applyProtection="1">
      <alignment horizontal="right"/>
    </xf>
    <xf numFmtId="167" fontId="28" fillId="27" borderId="11" xfId="78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168" fontId="46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164" fontId="41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7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7" fillId="0" borderId="19" xfId="72" applyNumberFormat="1" applyFont="1" applyFill="1" applyBorder="1" applyAlignment="1">
      <alignment horizontal="center" vertical="center"/>
    </xf>
    <xf numFmtId="169" fontId="47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8" fillId="0" borderId="19" xfId="0" applyFont="1" applyFill="1" applyBorder="1" applyAlignment="1">
      <alignment vertical="center"/>
    </xf>
    <xf numFmtId="1" fontId="47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49" fillId="0" borderId="0" xfId="56" applyFont="1" applyFill="1" applyAlignment="1">
      <alignment vertical="center"/>
    </xf>
    <xf numFmtId="0" fontId="50" fillId="0" borderId="0" xfId="56" applyFont="1" applyFill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0" fontId="51" fillId="0" borderId="0" xfId="56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54" fillId="0" borderId="0" xfId="41" applyFont="1" applyFill="1" applyAlignment="1">
      <alignment vertical="center" wrapText="1"/>
    </xf>
    <xf numFmtId="0" fontId="54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1" fillId="0" borderId="0" xfId="56" applyNumberFormat="1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6" fillId="0" borderId="0" xfId="56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 wrapText="1"/>
    </xf>
    <xf numFmtId="173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6" fillId="0" borderId="0" xfId="56" applyFont="1" applyAlignment="1">
      <alignment horizontal="center" vertical="center"/>
    </xf>
    <xf numFmtId="164" fontId="54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31" borderId="0" xfId="56" applyFont="1" applyFill="1" applyAlignment="1">
      <alignment horizontal="center" vertical="center"/>
    </xf>
    <xf numFmtId="171" fontId="55" fillId="31" borderId="0" xfId="77" applyNumberFormat="1" applyFont="1" applyFill="1" applyAlignment="1">
      <alignment horizontal="center" vertical="center"/>
    </xf>
    <xf numFmtId="172" fontId="55" fillId="31" borderId="0" xfId="77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4" fontId="54" fillId="0" borderId="0" xfId="67" applyNumberFormat="1" applyFont="1" applyAlignment="1">
      <alignment horizontal="center" vertical="center"/>
    </xf>
    <xf numFmtId="175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3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31" borderId="0" xfId="56" applyFont="1" applyFill="1" applyAlignment="1">
      <alignment horizontal="center" vertical="center"/>
    </xf>
    <xf numFmtId="171" fontId="57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1" fontId="58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1" fontId="57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5" fillId="31" borderId="0" xfId="56" applyFont="1" applyFill="1" applyAlignment="1">
      <alignment horizontal="right" vertical="center"/>
    </xf>
    <xf numFmtId="171" fontId="55" fillId="31" borderId="0" xfId="56" applyNumberFormat="1" applyFont="1" applyFill="1" applyAlignment="1">
      <alignment horizontal="center" vertical="center"/>
    </xf>
    <xf numFmtId="171" fontId="54" fillId="0" borderId="0" xfId="56" applyNumberFormat="1" applyFont="1" applyAlignment="1">
      <alignment horizontal="center" vertical="center"/>
    </xf>
    <xf numFmtId="9" fontId="54" fillId="0" borderId="0" xfId="65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9" fontId="60" fillId="26" borderId="0" xfId="67" applyFont="1" applyFill="1" applyAlignment="1">
      <alignment horizontal="center" vertical="center"/>
    </xf>
    <xf numFmtId="171" fontId="50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1" fillId="0" borderId="0" xfId="6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4" fontId="54" fillId="0" borderId="0" xfId="66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4" fontId="54" fillId="0" borderId="0" xfId="65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6" fillId="29" borderId="0" xfId="43" applyNumberFormat="1" applyFont="1" applyFill="1" applyAlignment="1">
      <alignment horizontal="center" vertical="center"/>
    </xf>
    <xf numFmtId="0" fontId="1" fillId="29" borderId="0" xfId="43" applyFont="1" applyFill="1" applyAlignment="1">
      <alignment wrapText="1"/>
    </xf>
    <xf numFmtId="0" fontId="26" fillId="29" borderId="0" xfId="43" applyFont="1" applyFill="1" applyAlignment="1">
      <alignment horizontal="center" vertical="center" wrapText="1"/>
    </xf>
    <xf numFmtId="0" fontId="1" fillId="29" borderId="0" xfId="43" applyFont="1" applyFill="1"/>
    <xf numFmtId="0" fontId="2" fillId="29" borderId="19" xfId="0" applyFont="1" applyFill="1" applyBorder="1" applyAlignment="1">
      <alignment vertical="center"/>
    </xf>
    <xf numFmtId="0" fontId="1" fillId="29" borderId="19" xfId="0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wrapText="1" indent="3"/>
    </xf>
    <xf numFmtId="0" fontId="1" fillId="29" borderId="19" xfId="43" applyFont="1" applyFill="1" applyBorder="1" applyAlignment="1">
      <alignment horizontal="left" vertical="center" wrapText="1" indent="5"/>
    </xf>
    <xf numFmtId="0" fontId="1" fillId="29" borderId="19" xfId="43" applyFont="1" applyFill="1" applyBorder="1" applyAlignment="1">
      <alignment horizontal="left" vertical="center" indent="7"/>
    </xf>
    <xf numFmtId="0" fontId="1" fillId="29" borderId="19" xfId="0" applyFont="1" applyFill="1" applyBorder="1" applyAlignment="1">
      <alignment horizontal="left" vertical="center" wrapText="1" indent="7"/>
    </xf>
    <xf numFmtId="49" fontId="1" fillId="29" borderId="0" xfId="43" applyNumberFormat="1" applyFont="1" applyFill="1" applyAlignment="1">
      <alignment horizontal="left" vertical="center"/>
    </xf>
    <xf numFmtId="0" fontId="1" fillId="29" borderId="0" xfId="43" applyFont="1" applyFill="1" applyAlignment="1">
      <alignment horizontal="center" vertical="center"/>
    </xf>
    <xf numFmtId="0" fontId="2" fillId="29" borderId="0" xfId="43" applyFont="1" applyFill="1"/>
    <xf numFmtId="0" fontId="1" fillId="29" borderId="0" xfId="43" applyFont="1" applyFill="1" applyAlignment="1">
      <alignment horizontal="right"/>
    </xf>
    <xf numFmtId="49" fontId="1" fillId="29" borderId="0" xfId="43" applyNumberFormat="1" applyFont="1" applyFill="1" applyAlignment="1">
      <alignment horizontal="center" vertical="center"/>
    </xf>
    <xf numFmtId="0" fontId="1" fillId="29" borderId="0" xfId="43" applyFont="1" applyFill="1" applyAlignment="1">
      <alignment horizontal="center" vertical="center" wrapText="1"/>
    </xf>
    <xf numFmtId="0" fontId="1" fillId="29" borderId="0" xfId="43" applyFont="1" applyFill="1" applyAlignment="1"/>
    <xf numFmtId="0" fontId="2" fillId="29" borderId="0" xfId="43" applyFont="1" applyFill="1" applyAlignment="1"/>
    <xf numFmtId="0" fontId="1" fillId="29" borderId="0" xfId="43" applyFont="1" applyFill="1" applyAlignment="1">
      <alignment horizontal="center"/>
    </xf>
    <xf numFmtId="49" fontId="33" fillId="29" borderId="30" xfId="43" applyNumberFormat="1" applyFont="1" applyFill="1" applyBorder="1" applyAlignment="1">
      <alignment horizontal="center" vertical="center"/>
    </xf>
    <xf numFmtId="0" fontId="33" fillId="29" borderId="19" xfId="43" applyFont="1" applyFill="1" applyBorder="1" applyAlignment="1">
      <alignment horizontal="center" vertical="center" wrapText="1"/>
    </xf>
    <xf numFmtId="0" fontId="33" fillId="29" borderId="29" xfId="43" applyFont="1" applyFill="1" applyBorder="1" applyAlignment="1">
      <alignment horizontal="center" vertical="center" wrapText="1"/>
    </xf>
    <xf numFmtId="0" fontId="33" fillId="29" borderId="19" xfId="43" applyFont="1" applyFill="1" applyBorder="1" applyAlignment="1">
      <alignment horizontal="center" vertical="center"/>
    </xf>
    <xf numFmtId="0" fontId="2" fillId="29" borderId="29" xfId="43" applyFont="1" applyFill="1" applyBorder="1" applyAlignment="1">
      <alignment horizontal="center" vertical="center"/>
    </xf>
    <xf numFmtId="49" fontId="2" fillId="29" borderId="30" xfId="0" applyNumberFormat="1" applyFont="1" applyFill="1" applyBorder="1" applyAlignment="1">
      <alignment horizontal="center" vertical="center"/>
    </xf>
    <xf numFmtId="49" fontId="1" fillId="29" borderId="30" xfId="0" applyNumberFormat="1" applyFont="1" applyFill="1" applyBorder="1" applyAlignment="1">
      <alignment horizontal="center" vertical="center"/>
    </xf>
    <xf numFmtId="0" fontId="1" fillId="29" borderId="29" xfId="43" applyFont="1" applyFill="1" applyBorder="1" applyAlignment="1">
      <alignment horizontal="center" vertical="center"/>
    </xf>
    <xf numFmtId="4" fontId="1" fillId="29" borderId="19" xfId="0" applyNumberFormat="1" applyFont="1" applyFill="1" applyBorder="1" applyAlignment="1">
      <alignment horizontal="center" vertical="center"/>
    </xf>
    <xf numFmtId="4" fontId="1" fillId="29" borderId="19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29" xfId="43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0" fontId="1" fillId="0" borderId="0" xfId="43" applyFont="1" applyFill="1"/>
    <xf numFmtId="0" fontId="1" fillId="29" borderId="19" xfId="43" applyFont="1" applyFill="1" applyBorder="1" applyAlignment="1">
      <alignment horizontal="center" vertical="center" wrapText="1"/>
    </xf>
    <xf numFmtId="49" fontId="2" fillId="33" borderId="22" xfId="0" applyNumberFormat="1" applyFont="1" applyFill="1" applyBorder="1" applyAlignment="1">
      <alignment vertical="center"/>
    </xf>
    <xf numFmtId="49" fontId="2" fillId="33" borderId="31" xfId="0" applyNumberFormat="1" applyFont="1" applyFill="1" applyBorder="1" applyAlignment="1">
      <alignment vertical="center"/>
    </xf>
    <xf numFmtId="0" fontId="2" fillId="33" borderId="29" xfId="43" applyFont="1" applyFill="1" applyBorder="1" applyAlignment="1">
      <alignment horizontal="center" vertical="center"/>
    </xf>
    <xf numFmtId="4" fontId="2" fillId="33" borderId="19" xfId="0" applyNumberFormat="1" applyFont="1" applyFill="1" applyBorder="1" applyAlignment="1">
      <alignment horizontal="center" vertical="center"/>
    </xf>
    <xf numFmtId="0" fontId="1" fillId="33" borderId="0" xfId="43" applyFont="1" applyFill="1"/>
    <xf numFmtId="4" fontId="1" fillId="33" borderId="0" xfId="43" applyNumberFormat="1" applyFont="1" applyFill="1"/>
    <xf numFmtId="49" fontId="2" fillId="33" borderId="30" xfId="0" applyNumberFormat="1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vertical="center"/>
    </xf>
    <xf numFmtId="49" fontId="1" fillId="33" borderId="30" xfId="0" applyNumberFormat="1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horizontal="left" vertical="center" wrapText="1" indent="1"/>
    </xf>
    <xf numFmtId="0" fontId="1" fillId="33" borderId="29" xfId="43" applyFont="1" applyFill="1" applyBorder="1" applyAlignment="1">
      <alignment horizontal="center" vertical="center"/>
    </xf>
    <xf numFmtId="4" fontId="1" fillId="33" borderId="19" xfId="0" applyNumberFormat="1" applyFont="1" applyFill="1" applyBorder="1" applyAlignment="1">
      <alignment horizontal="center" vertical="center"/>
    </xf>
    <xf numFmtId="0" fontId="1" fillId="33" borderId="19" xfId="43" applyFont="1" applyFill="1" applyBorder="1" applyAlignment="1">
      <alignment horizontal="left" vertical="center" wrapText="1" indent="3"/>
    </xf>
    <xf numFmtId="4" fontId="1" fillId="33" borderId="19" xfId="0" applyNumberFormat="1" applyFont="1" applyFill="1" applyBorder="1" applyAlignment="1">
      <alignment horizontal="center" vertical="center" wrapText="1"/>
    </xf>
    <xf numFmtId="0" fontId="1" fillId="33" borderId="19" xfId="43" applyFont="1" applyFill="1" applyBorder="1" applyAlignment="1">
      <alignment horizontal="left" vertical="center" wrapText="1" indent="5"/>
    </xf>
    <xf numFmtId="169" fontId="1" fillId="29" borderId="0" xfId="43" applyNumberFormat="1" applyFont="1" applyFill="1"/>
    <xf numFmtId="2" fontId="1" fillId="33" borderId="0" xfId="43" applyNumberFormat="1" applyFont="1" applyFill="1"/>
    <xf numFmtId="2" fontId="1" fillId="29" borderId="0" xfId="43" applyNumberFormat="1" applyFont="1" applyFill="1"/>
    <xf numFmtId="0" fontId="54" fillId="0" borderId="0" xfId="56" applyFont="1" applyAlignment="1">
      <alignment horizontal="center" vertical="center" wrapText="1"/>
    </xf>
    <xf numFmtId="0" fontId="2" fillId="32" borderId="32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0" fontId="54" fillId="0" borderId="0" xfId="41" applyFont="1" applyFill="1" applyAlignment="1">
      <alignment horizontal="center" vertical="center" wrapText="1"/>
    </xf>
    <xf numFmtId="0" fontId="34" fillId="29" borderId="0" xfId="43" applyFont="1" applyFill="1" applyAlignment="1">
      <alignment horizontal="center"/>
    </xf>
    <xf numFmtId="0" fontId="2" fillId="29" borderId="0" xfId="43" applyFont="1" applyFill="1" applyAlignment="1">
      <alignment horizontal="center"/>
    </xf>
    <xf numFmtId="0" fontId="1" fillId="29" borderId="0" xfId="43" applyFont="1" applyFill="1" applyAlignment="1">
      <alignment horizontal="center"/>
    </xf>
    <xf numFmtId="0" fontId="1" fillId="29" borderId="19" xfId="43" applyFont="1" applyFill="1" applyBorder="1" applyAlignment="1">
      <alignment horizontal="center" vertical="center" wrapText="1"/>
    </xf>
    <xf numFmtId="49" fontId="1" fillId="29" borderId="0" xfId="43" applyNumberFormat="1" applyFont="1" applyFill="1" applyAlignment="1">
      <alignment horizontal="left" vertical="center" wrapText="1"/>
    </xf>
    <xf numFmtId="49" fontId="2" fillId="29" borderId="33" xfId="43" applyNumberFormat="1" applyFont="1" applyFill="1" applyBorder="1" applyAlignment="1">
      <alignment horizontal="center" vertical="center" wrapText="1"/>
    </xf>
    <xf numFmtId="49" fontId="2" fillId="29" borderId="30" xfId="43" applyNumberFormat="1" applyFont="1" applyFill="1" applyBorder="1" applyAlignment="1">
      <alignment horizontal="center" vertical="center" wrapText="1"/>
    </xf>
    <xf numFmtId="0" fontId="2" fillId="29" borderId="34" xfId="43" applyFont="1" applyFill="1" applyBorder="1" applyAlignment="1">
      <alignment horizontal="center" vertical="center" wrapText="1"/>
    </xf>
    <xf numFmtId="0" fontId="2" fillId="29" borderId="19" xfId="43" applyFont="1" applyFill="1" applyBorder="1" applyAlignment="1">
      <alignment horizontal="center" vertical="center" wrapText="1"/>
    </xf>
    <xf numFmtId="0" fontId="2" fillId="29" borderId="28" xfId="43" applyFont="1" applyFill="1" applyBorder="1" applyAlignment="1">
      <alignment horizontal="center" vertical="center" wrapText="1"/>
    </xf>
    <xf numFmtId="0" fontId="2" fillId="29" borderId="29" xfId="43" applyFont="1" applyFill="1" applyBorder="1" applyAlignment="1">
      <alignment horizontal="center" vertical="center" wrapText="1"/>
    </xf>
    <xf numFmtId="0" fontId="1" fillId="29" borderId="35" xfId="43" applyFont="1" applyFill="1" applyBorder="1" applyAlignment="1">
      <alignment horizontal="center" vertical="center" wrapText="1"/>
    </xf>
    <xf numFmtId="0" fontId="1" fillId="29" borderId="36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35" t="s">
        <v>193</v>
      </c>
      <c r="B1" s="336"/>
      <c r="C1" s="336"/>
      <c r="D1" s="336"/>
      <c r="E1" s="336"/>
      <c r="F1" s="336"/>
      <c r="G1" s="336"/>
    </row>
    <row r="2" spans="1:8" ht="16.5" thickBot="1">
      <c r="A2" s="69" t="s">
        <v>0</v>
      </c>
      <c r="B2" s="70" t="s">
        <v>194</v>
      </c>
      <c r="C2" s="71" t="s">
        <v>195</v>
      </c>
      <c r="D2" s="71" t="s">
        <v>196</v>
      </c>
      <c r="E2" s="71" t="s">
        <v>197</v>
      </c>
      <c r="F2" s="71" t="s">
        <v>198</v>
      </c>
      <c r="G2" s="71" t="s">
        <v>155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199</v>
      </c>
      <c r="B4" s="78" t="s">
        <v>200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201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202</v>
      </c>
      <c r="B6" s="83" t="s">
        <v>203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204</v>
      </c>
      <c r="B7" s="83" t="s">
        <v>205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206</v>
      </c>
      <c r="B8" s="78" t="s">
        <v>207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34</v>
      </c>
      <c r="B9" s="78" t="s">
        <v>208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201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202</v>
      </c>
      <c r="B11" s="83" t="s">
        <v>209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204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210</v>
      </c>
      <c r="B13" s="83" t="s">
        <v>211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69</v>
      </c>
      <c r="B14" s="78" t="s">
        <v>7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140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212</v>
      </c>
      <c r="B16" s="78" t="s">
        <v>213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214</v>
      </c>
      <c r="B17" s="78" t="s">
        <v>215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201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216</v>
      </c>
      <c r="B19" s="83" t="s">
        <v>217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218</v>
      </c>
      <c r="B20" s="83" t="s">
        <v>219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220</v>
      </c>
      <c r="B21" s="83" t="s">
        <v>221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222</v>
      </c>
      <c r="B22" s="78" t="s">
        <v>223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224</v>
      </c>
      <c r="B23" s="78" t="s">
        <v>225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34</v>
      </c>
      <c r="B24" s="83" t="s">
        <v>226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227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202</v>
      </c>
      <c r="B26" s="83" t="s">
        <v>228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204</v>
      </c>
      <c r="B27" s="99" t="s">
        <v>229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69</v>
      </c>
      <c r="B28" s="83" t="s">
        <v>230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227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231</v>
      </c>
      <c r="B30" s="83" t="s">
        <v>232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233</v>
      </c>
      <c r="B31" s="78" t="s">
        <v>234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235</v>
      </c>
      <c r="B32" s="78" t="s">
        <v>236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237</v>
      </c>
      <c r="B33" s="78" t="s">
        <v>238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239</v>
      </c>
      <c r="B34" s="78" t="s">
        <v>9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201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34</v>
      </c>
      <c r="B36" s="83" t="s">
        <v>10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69</v>
      </c>
      <c r="B37" s="83" t="s">
        <v>11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140</v>
      </c>
      <c r="B38" s="83" t="s">
        <v>12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212</v>
      </c>
      <c r="B39" s="83" t="s">
        <v>13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240</v>
      </c>
      <c r="B40" s="78" t="s">
        <v>241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34</v>
      </c>
      <c r="B41" s="108" t="s">
        <v>242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69</v>
      </c>
      <c r="B42" s="83" t="s">
        <v>243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244</v>
      </c>
      <c r="C43" s="90" t="s">
        <v>245</v>
      </c>
      <c r="D43" s="112" t="s">
        <v>246</v>
      </c>
      <c r="E43" s="112" t="s">
        <v>245</v>
      </c>
      <c r="F43" s="112" t="s">
        <v>245</v>
      </c>
      <c r="G43" s="80" t="e">
        <f>#N/A</f>
        <v>#N/A</v>
      </c>
    </row>
    <row r="44" spans="1:8">
      <c r="A44" s="77" t="s">
        <v>247</v>
      </c>
      <c r="B44" s="78" t="s">
        <v>248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34</v>
      </c>
      <c r="B45" s="108" t="s">
        <v>249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69</v>
      </c>
      <c r="B46" s="83" t="s">
        <v>250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244</v>
      </c>
      <c r="C47" s="90" t="s">
        <v>245</v>
      </c>
      <c r="D47" s="112" t="s">
        <v>246</v>
      </c>
      <c r="E47" s="114" t="s">
        <v>246</v>
      </c>
      <c r="F47" s="112" t="s">
        <v>246</v>
      </c>
      <c r="G47" s="80" t="e">
        <f>#N/A</f>
        <v>#N/A</v>
      </c>
    </row>
    <row r="48" spans="1:8">
      <c r="A48" s="77" t="s">
        <v>251</v>
      </c>
      <c r="B48" s="78" t="s">
        <v>252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253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34</v>
      </c>
      <c r="B50" s="83" t="s">
        <v>254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202</v>
      </c>
      <c r="B51" s="83" t="s">
        <v>255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69</v>
      </c>
      <c r="B52" s="83" t="s">
        <v>256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257</v>
      </c>
      <c r="B53" s="78" t="s">
        <v>258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259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34</v>
      </c>
      <c r="B55" s="83" t="s">
        <v>260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202</v>
      </c>
      <c r="B56" s="83" t="s">
        <v>255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69</v>
      </c>
      <c r="B57" s="83" t="s">
        <v>256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261</v>
      </c>
      <c r="B58" s="78" t="s">
        <v>262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263</v>
      </c>
      <c r="B59" s="78" t="s">
        <v>264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34</v>
      </c>
      <c r="B60" s="83" t="s">
        <v>265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69</v>
      </c>
      <c r="B61" s="83" t="s">
        <v>266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267</v>
      </c>
      <c r="B62" s="78" t="s">
        <v>268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269</v>
      </c>
      <c r="B63" s="78" t="s">
        <v>270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255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269</v>
      </c>
      <c r="B65" s="78" t="s">
        <v>271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272</v>
      </c>
      <c r="B66" s="78" t="s">
        <v>273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274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34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69</v>
      </c>
      <c r="B70" s="120" t="s">
        <v>275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276</v>
      </c>
    </row>
    <row r="71" spans="1:8">
      <c r="A71" s="82" t="s">
        <v>140</v>
      </c>
      <c r="B71" s="83" t="s">
        <v>277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37" t="s">
        <v>278</v>
      </c>
      <c r="B72" s="337"/>
      <c r="C72" s="337"/>
      <c r="D72" s="337"/>
      <c r="E72" s="337"/>
      <c r="F72" s="337"/>
      <c r="G72" s="337"/>
    </row>
    <row r="73" spans="1:8" ht="15">
      <c r="A73" s="337"/>
      <c r="B73" s="337"/>
      <c r="C73" s="337"/>
      <c r="D73" s="337"/>
      <c r="E73" s="337"/>
      <c r="F73" s="337"/>
      <c r="G73" s="337"/>
    </row>
    <row r="74" spans="1:8">
      <c r="A74" s="122" t="s">
        <v>279</v>
      </c>
      <c r="B74" s="122" t="s">
        <v>154</v>
      </c>
      <c r="C74" s="122" t="s">
        <v>280</v>
      </c>
      <c r="D74" s="122" t="s">
        <v>281</v>
      </c>
      <c r="E74" s="122" t="s">
        <v>282</v>
      </c>
      <c r="F74" s="122" t="s">
        <v>283</v>
      </c>
      <c r="G74" s="122" t="s">
        <v>155</v>
      </c>
    </row>
    <row r="75" spans="1:8">
      <c r="A75" s="123"/>
      <c r="B75" s="123" t="s">
        <v>156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18</v>
      </c>
      <c r="B76" s="127" t="s">
        <v>157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15</v>
      </c>
      <c r="B77" s="127" t="s">
        <v>158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159</v>
      </c>
      <c r="B78" s="131" t="s">
        <v>160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161</v>
      </c>
      <c r="B79" s="127" t="s">
        <v>162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163</v>
      </c>
      <c r="B80" s="131" t="s">
        <v>164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165</v>
      </c>
      <c r="B81" s="127" t="s">
        <v>166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167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168</v>
      </c>
      <c r="B83" s="127" t="s">
        <v>169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167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170</v>
      </c>
      <c r="B85" s="127" t="s">
        <v>171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</v>
      </c>
      <c r="B86" s="127" t="s">
        <v>172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173</v>
      </c>
      <c r="B87" s="131" t="s">
        <v>284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174</v>
      </c>
      <c r="B88" s="127" t="s">
        <v>175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176</v>
      </c>
      <c r="B89" s="127" t="s">
        <v>177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19</v>
      </c>
      <c r="B90" s="127" t="s">
        <v>178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24</v>
      </c>
      <c r="B91" s="127" t="s">
        <v>285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32</v>
      </c>
      <c r="B92" s="127" t="s">
        <v>179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33</v>
      </c>
      <c r="B93" s="127" t="s">
        <v>180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20</v>
      </c>
      <c r="B94" s="127" t="s">
        <v>181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21</v>
      </c>
      <c r="B95" s="127" t="s">
        <v>182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22</v>
      </c>
      <c r="B96" s="127" t="s">
        <v>183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23</v>
      </c>
      <c r="B97" s="127" t="s">
        <v>184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25</v>
      </c>
      <c r="B98" s="127" t="s">
        <v>185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186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187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188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189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26</v>
      </c>
      <c r="B103" s="127" t="s">
        <v>190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27</v>
      </c>
      <c r="B104" s="127" t="s">
        <v>191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28</v>
      </c>
      <c r="B105" s="127" t="s">
        <v>192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286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287</v>
      </c>
      <c r="C107" s="141"/>
      <c r="D107" s="136" t="s">
        <v>246</v>
      </c>
      <c r="E107" s="136" t="s">
        <v>246</v>
      </c>
      <c r="F107" s="136" t="s">
        <v>246</v>
      </c>
      <c r="G107" s="124" t="e">
        <f>#N/A</f>
        <v>#N/A</v>
      </c>
    </row>
    <row r="108" spans="1:7">
      <c r="A108" s="138"/>
      <c r="B108" s="141" t="s">
        <v>288</v>
      </c>
      <c r="C108" s="141"/>
      <c r="D108" s="136" t="s">
        <v>246</v>
      </c>
      <c r="E108" s="136" t="s">
        <v>246</v>
      </c>
      <c r="F108" s="136" t="s">
        <v>246</v>
      </c>
      <c r="G108" s="124" t="e">
        <f>#N/A</f>
        <v>#N/A</v>
      </c>
    </row>
    <row r="109" spans="1:7">
      <c r="A109" s="138"/>
      <c r="B109" s="141" t="s">
        <v>289</v>
      </c>
      <c r="C109" s="141"/>
      <c r="D109" s="136" t="s">
        <v>246</v>
      </c>
      <c r="E109" s="136" t="s">
        <v>246</v>
      </c>
      <c r="F109" s="136" t="s">
        <v>246</v>
      </c>
      <c r="G109" s="136" t="s">
        <v>246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290</v>
      </c>
      <c r="B112" s="146"/>
      <c r="C112" s="147"/>
      <c r="D112" s="147"/>
      <c r="E112" s="147"/>
      <c r="F112" s="147"/>
      <c r="G112" s="144"/>
    </row>
    <row r="113" spans="1:12">
      <c r="A113" s="148" t="s">
        <v>291</v>
      </c>
      <c r="B113" s="149" t="s">
        <v>292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293</v>
      </c>
      <c r="B114" s="149" t="s">
        <v>294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295</v>
      </c>
      <c r="B115" s="149" t="s">
        <v>296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297</v>
      </c>
      <c r="B116" s="149" t="s">
        <v>298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299</v>
      </c>
      <c r="B118" s="146"/>
      <c r="C118" s="147"/>
      <c r="D118" s="147"/>
      <c r="E118" s="147"/>
      <c r="F118" s="147"/>
      <c r="G118" s="144"/>
    </row>
    <row r="119" spans="1:12">
      <c r="A119" s="148" t="s">
        <v>300</v>
      </c>
      <c r="B119" s="149" t="s">
        <v>301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302</v>
      </c>
      <c r="B120" s="149" t="s">
        <v>303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37" t="s">
        <v>304</v>
      </c>
      <c r="B122" s="337"/>
      <c r="C122" s="337"/>
      <c r="D122" s="337"/>
      <c r="E122" s="337"/>
      <c r="F122" s="337"/>
      <c r="G122" s="337"/>
      <c r="H122" s="110"/>
      <c r="I122" s="110"/>
      <c r="J122" s="110"/>
      <c r="K122" s="110"/>
      <c r="L122" s="110"/>
    </row>
    <row r="123" spans="1:12">
      <c r="A123" s="337"/>
      <c r="B123" s="337"/>
      <c r="C123" s="337"/>
      <c r="D123" s="337"/>
      <c r="E123" s="337"/>
      <c r="F123" s="337"/>
      <c r="G123" s="337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155</v>
      </c>
    </row>
    <row r="125" spans="1:12">
      <c r="A125" s="153"/>
      <c r="B125" s="108" t="s">
        <v>305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306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307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308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309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310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311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312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306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307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308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309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310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313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314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315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316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236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317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318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319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320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321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322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323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324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309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325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326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327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322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323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328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309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329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330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331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332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333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321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334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335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336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321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337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338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339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31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340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341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342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343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344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345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346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341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347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348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349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350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351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352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155</v>
      </c>
      <c r="H190" s="199" t="s">
        <v>353</v>
      </c>
      <c r="I190" s="152"/>
    </row>
    <row r="191" spans="1:9">
      <c r="A191" s="194"/>
      <c r="B191" s="200" t="s">
        <v>270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354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355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356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352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155</v>
      </c>
      <c r="H195" s="199" t="s">
        <v>353</v>
      </c>
      <c r="I195" s="152"/>
    </row>
    <row r="196" spans="1:9">
      <c r="A196" s="205"/>
      <c r="B196" s="200" t="s">
        <v>252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357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358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8" t="s">
        <v>359</v>
      </c>
      <c r="I198" s="152"/>
    </row>
    <row r="199" spans="1:9">
      <c r="A199" s="205"/>
      <c r="B199" s="209" t="s">
        <v>360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8"/>
      <c r="I199" s="152"/>
    </row>
    <row r="200" spans="1:9">
      <c r="A200" s="205"/>
      <c r="B200" s="196" t="s">
        <v>361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362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352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155</v>
      </c>
      <c r="H203" s="199" t="s">
        <v>353</v>
      </c>
      <c r="I203" s="152"/>
    </row>
    <row r="204" spans="1:9">
      <c r="A204" s="194"/>
      <c r="B204" s="200" t="s">
        <v>305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9" t="s">
        <v>363</v>
      </c>
      <c r="I204" s="152"/>
    </row>
    <row r="205" spans="1:9">
      <c r="A205" s="194"/>
      <c r="B205" s="196" t="s">
        <v>311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9"/>
      <c r="I205" s="152"/>
    </row>
    <row r="206" spans="1:9">
      <c r="A206" s="194"/>
      <c r="B206" s="196" t="s">
        <v>314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9"/>
      <c r="I206" s="152"/>
    </row>
    <row r="207" spans="1:9">
      <c r="A207" s="194"/>
      <c r="B207" s="196" t="s">
        <v>315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9"/>
      <c r="I207" s="213"/>
    </row>
    <row r="208" spans="1:9">
      <c r="A208" s="194"/>
      <c r="B208" s="196" t="s">
        <v>232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236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317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364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352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155</v>
      </c>
      <c r="H213" s="199" t="s">
        <v>353</v>
      </c>
      <c r="I213" s="152"/>
    </row>
    <row r="214" spans="1:9">
      <c r="A214" s="205"/>
      <c r="B214" s="200" t="s">
        <v>365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366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367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368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352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155</v>
      </c>
      <c r="H219" s="199" t="s">
        <v>353</v>
      </c>
      <c r="I219" s="152"/>
    </row>
    <row r="220" spans="1:9">
      <c r="A220" s="205"/>
      <c r="B220" s="219" t="s">
        <v>369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370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371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372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373</v>
      </c>
      <c r="I223" s="152"/>
    </row>
    <row r="224" spans="1:9">
      <c r="A224" s="205"/>
      <c r="B224" s="219" t="s">
        <v>374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6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375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376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377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378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379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380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381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380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382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383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384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385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386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141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387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388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141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389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390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391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352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155</v>
      </c>
      <c r="H247" s="199" t="s">
        <v>353</v>
      </c>
      <c r="I247" s="152"/>
    </row>
    <row r="248" spans="1:9" ht="17.25">
      <c r="A248" s="205"/>
      <c r="B248" s="231" t="s">
        <v>392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393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394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395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396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397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395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396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398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399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400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401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402</v>
      </c>
      <c r="C261" s="239" t="s">
        <v>403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404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352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155</v>
      </c>
      <c r="H264" s="199" t="s">
        <v>353</v>
      </c>
      <c r="I264" s="152"/>
    </row>
    <row r="265" spans="1:9" ht="45">
      <c r="A265" s="194"/>
      <c r="B265" s="231" t="s">
        <v>405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406</v>
      </c>
      <c r="I265" s="152"/>
    </row>
    <row r="266" spans="1:9">
      <c r="A266" s="194"/>
      <c r="B266" s="242" t="s">
        <v>407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408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409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410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411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412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413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414</v>
      </c>
      <c r="I273" s="152"/>
    </row>
    <row r="274" spans="1:9">
      <c r="A274" s="194"/>
      <c r="B274" s="217" t="s">
        <v>415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415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416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417</v>
      </c>
      <c r="I277" s="152"/>
    </row>
    <row r="278" spans="1:9">
      <c r="A278" s="254"/>
      <c r="B278" s="217" t="s">
        <v>418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419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420</v>
      </c>
      <c r="I279" s="255"/>
    </row>
    <row r="280" spans="1:9" ht="31.5">
      <c r="A280" s="254"/>
      <c r="B280" s="252" t="s">
        <v>421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422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155</v>
      </c>
      <c r="H285" s="199" t="s">
        <v>353</v>
      </c>
      <c r="I285" s="152"/>
    </row>
    <row r="286" spans="1:9">
      <c r="A286" s="254"/>
      <c r="B286" s="196" t="s">
        <v>423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4" t="s">
        <v>424</v>
      </c>
      <c r="I286" s="152"/>
    </row>
    <row r="287" spans="1:9">
      <c r="A287" s="254"/>
      <c r="B287" s="196" t="s">
        <v>425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4"/>
      <c r="I287" s="152"/>
    </row>
    <row r="288" spans="1:9">
      <c r="A288" s="254"/>
      <c r="B288" s="196" t="s">
        <v>426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4"/>
      <c r="I288" s="152"/>
    </row>
    <row r="289" spans="1:9">
      <c r="A289" s="254"/>
      <c r="B289" s="257" t="s">
        <v>427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4"/>
      <c r="I289" s="152"/>
    </row>
    <row r="290" spans="1:9">
      <c r="A290" s="254"/>
      <c r="B290" s="257" t="s">
        <v>209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4"/>
      <c r="I290" s="152"/>
    </row>
    <row r="291" spans="1:9">
      <c r="A291" s="254"/>
      <c r="B291" s="196" t="s">
        <v>428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4"/>
      <c r="I291" s="152"/>
    </row>
    <row r="292" spans="1:9">
      <c r="A292" s="254"/>
      <c r="B292" s="217" t="s">
        <v>429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430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142</v>
      </c>
      <c r="E1" s="67" t="s">
        <v>152</v>
      </c>
      <c r="F1" s="67" t="s">
        <v>153</v>
      </c>
      <c r="G1" s="67" t="s">
        <v>147</v>
      </c>
      <c r="H1" s="67" t="s">
        <v>148</v>
      </c>
      <c r="I1" s="67" t="s">
        <v>149</v>
      </c>
      <c r="J1" s="67" t="s">
        <v>150</v>
      </c>
      <c r="K1" s="67" t="s">
        <v>151</v>
      </c>
    </row>
    <row r="2" spans="1:11" ht="15.75" thickBot="1">
      <c r="A2" s="1" t="s">
        <v>34</v>
      </c>
      <c r="B2" s="2" t="s">
        <v>35</v>
      </c>
      <c r="C2" s="3" t="s">
        <v>36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15</v>
      </c>
      <c r="B3" s="5" t="s">
        <v>37</v>
      </c>
      <c r="C3" s="6" t="s">
        <v>36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</v>
      </c>
      <c r="B4" s="5" t="s">
        <v>38</v>
      </c>
      <c r="C4" s="6" t="s">
        <v>36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19</v>
      </c>
      <c r="B5" s="7" t="s">
        <v>39</v>
      </c>
      <c r="C5" s="8" t="s">
        <v>36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24</v>
      </c>
      <c r="B6" s="7" t="s">
        <v>40</v>
      </c>
      <c r="C6" s="8" t="s">
        <v>36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32</v>
      </c>
      <c r="B7" s="7" t="s">
        <v>41</v>
      </c>
      <c r="C7" s="8" t="s">
        <v>36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33</v>
      </c>
      <c r="B8" s="7" t="s">
        <v>42</v>
      </c>
      <c r="C8" s="8" t="s">
        <v>36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43</v>
      </c>
      <c r="B9" s="7" t="s">
        <v>44</v>
      </c>
      <c r="C9" s="8" t="s">
        <v>36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45</v>
      </c>
      <c r="B10" s="7" t="s">
        <v>46</v>
      </c>
      <c r="C10" s="8" t="s">
        <v>36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47</v>
      </c>
      <c r="B11" s="7" t="s">
        <v>48</v>
      </c>
      <c r="C11" s="8" t="s">
        <v>36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49</v>
      </c>
      <c r="B12" s="7" t="s">
        <v>50</v>
      </c>
      <c r="C12" s="8" t="s">
        <v>36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51</v>
      </c>
      <c r="B13" s="40" t="s">
        <v>52</v>
      </c>
      <c r="C13" s="41" t="s">
        <v>36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53</v>
      </c>
      <c r="B14" s="7" t="s">
        <v>54</v>
      </c>
      <c r="C14" s="8" t="s">
        <v>36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55</v>
      </c>
      <c r="B15" s="7" t="s">
        <v>56</v>
      </c>
      <c r="C15" s="8" t="s">
        <v>36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57</v>
      </c>
      <c r="B16" s="5" t="s">
        <v>58</v>
      </c>
      <c r="C16" s="6" t="s">
        <v>36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59</v>
      </c>
      <c r="B17" s="5" t="s">
        <v>60</v>
      </c>
      <c r="C17" s="6" t="s">
        <v>36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61</v>
      </c>
      <c r="B18" s="36" t="s">
        <v>62</v>
      </c>
      <c r="C18" s="37" t="s">
        <v>36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63</v>
      </c>
      <c r="B19" s="36" t="s">
        <v>64</v>
      </c>
      <c r="C19" s="37" t="s">
        <v>36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65</v>
      </c>
      <c r="B20" s="5" t="s">
        <v>66</v>
      </c>
      <c r="C20" s="6" t="s">
        <v>36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67</v>
      </c>
      <c r="B21" s="5" t="s">
        <v>68</v>
      </c>
      <c r="C21" s="6" t="s">
        <v>36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69</v>
      </c>
      <c r="B22" s="11" t="s">
        <v>70</v>
      </c>
      <c r="C22" s="12" t="s">
        <v>36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21</v>
      </c>
      <c r="B23" s="14" t="s">
        <v>8</v>
      </c>
      <c r="C23" s="6" t="s">
        <v>36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22</v>
      </c>
      <c r="B24" s="14" t="s">
        <v>38</v>
      </c>
      <c r="C24" s="6" t="s">
        <v>36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23</v>
      </c>
      <c r="B25" s="15" t="s">
        <v>71</v>
      </c>
      <c r="C25" s="8" t="s">
        <v>36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25</v>
      </c>
      <c r="B26" s="15" t="s">
        <v>40</v>
      </c>
      <c r="C26" s="8" t="s">
        <v>36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72</v>
      </c>
      <c r="B27" s="7" t="s">
        <v>41</v>
      </c>
      <c r="C27" s="8" t="s">
        <v>36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26</v>
      </c>
      <c r="B28" s="7" t="s">
        <v>73</v>
      </c>
      <c r="C28" s="8" t="s">
        <v>36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74</v>
      </c>
      <c r="B29" s="7" t="s">
        <v>54</v>
      </c>
      <c r="C29" s="8" t="s">
        <v>36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27</v>
      </c>
      <c r="B30" s="15" t="s">
        <v>42</v>
      </c>
      <c r="C30" s="8" t="s">
        <v>36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28</v>
      </c>
      <c r="B31" s="15" t="s">
        <v>75</v>
      </c>
      <c r="C31" s="8" t="s">
        <v>36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29</v>
      </c>
      <c r="B32" s="15" t="s">
        <v>76</v>
      </c>
      <c r="C32" s="8" t="s">
        <v>36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30</v>
      </c>
      <c r="B33" s="44" t="s">
        <v>77</v>
      </c>
      <c r="C33" s="45" t="s">
        <v>36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78</v>
      </c>
      <c r="B34" s="15" t="s">
        <v>79</v>
      </c>
      <c r="C34" s="8" t="s">
        <v>36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80</v>
      </c>
      <c r="B35" s="15" t="s">
        <v>81</v>
      </c>
      <c r="C35" s="8" t="s">
        <v>36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82</v>
      </c>
      <c r="B36" s="16" t="s">
        <v>48</v>
      </c>
      <c r="C36" s="8" t="s">
        <v>36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83</v>
      </c>
      <c r="B37" s="15" t="s">
        <v>84</v>
      </c>
      <c r="C37" s="8" t="s">
        <v>36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85</v>
      </c>
      <c r="B38" s="17" t="s">
        <v>60</v>
      </c>
      <c r="C38" s="8" t="s">
        <v>36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86</v>
      </c>
      <c r="B39" s="47" t="s">
        <v>87</v>
      </c>
      <c r="C39" s="48" t="s">
        <v>36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88</v>
      </c>
      <c r="B40" s="18" t="s">
        <v>89</v>
      </c>
      <c r="C40" s="19" t="s">
        <v>36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90</v>
      </c>
      <c r="B41" s="18" t="s">
        <v>91</v>
      </c>
      <c r="C41" s="19" t="s">
        <v>36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92</v>
      </c>
      <c r="B42" s="51" t="s">
        <v>93</v>
      </c>
      <c r="C42" s="52" t="s">
        <v>36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94</v>
      </c>
      <c r="B43" s="18" t="s">
        <v>95</v>
      </c>
      <c r="C43" s="19" t="s">
        <v>36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96</v>
      </c>
      <c r="B44" s="18" t="s">
        <v>97</v>
      </c>
      <c r="C44" s="8" t="s">
        <v>36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98</v>
      </c>
      <c r="B45" s="18" t="s">
        <v>99</v>
      </c>
      <c r="C45" s="6" t="s">
        <v>36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100</v>
      </c>
      <c r="B46" s="18" t="s">
        <v>101</v>
      </c>
      <c r="C46" s="6" t="s">
        <v>36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102</v>
      </c>
      <c r="B47" s="18" t="s">
        <v>103</v>
      </c>
      <c r="C47" s="19" t="s">
        <v>36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104</v>
      </c>
      <c r="B48" s="21" t="s">
        <v>105</v>
      </c>
      <c r="C48" s="6" t="s">
        <v>36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106</v>
      </c>
      <c r="B49" s="21" t="s">
        <v>107</v>
      </c>
      <c r="C49" s="6" t="s">
        <v>36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108</v>
      </c>
      <c r="B50" s="21" t="s">
        <v>109</v>
      </c>
      <c r="C50" s="6" t="s">
        <v>36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110</v>
      </c>
      <c r="B51" s="21" t="s">
        <v>111</v>
      </c>
      <c r="C51" s="6" t="s">
        <v>36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112</v>
      </c>
      <c r="B52" s="21" t="s">
        <v>113</v>
      </c>
      <c r="C52" s="6" t="s">
        <v>36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114</v>
      </c>
      <c r="B53" s="21" t="s">
        <v>115</v>
      </c>
      <c r="C53" s="6" t="s">
        <v>36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116</v>
      </c>
      <c r="B54" s="21" t="s">
        <v>117</v>
      </c>
      <c r="C54" s="6" t="s">
        <v>36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118</v>
      </c>
      <c r="B55" s="22" t="s">
        <v>119</v>
      </c>
      <c r="C55" s="8" t="s">
        <v>36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120</v>
      </c>
      <c r="B56" s="21" t="s">
        <v>121</v>
      </c>
      <c r="C56" s="6" t="s">
        <v>36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122</v>
      </c>
      <c r="B57" s="21" t="s">
        <v>123</v>
      </c>
      <c r="C57" s="6" t="s">
        <v>36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124</v>
      </c>
      <c r="B58" s="21" t="s">
        <v>125</v>
      </c>
      <c r="C58" s="6" t="s">
        <v>36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126</v>
      </c>
      <c r="B59" s="21" t="s">
        <v>127</v>
      </c>
      <c r="C59" s="6" t="s">
        <v>36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128</v>
      </c>
      <c r="B60" s="21" t="s">
        <v>129</v>
      </c>
      <c r="C60" s="6" t="s">
        <v>36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130</v>
      </c>
      <c r="B61" s="21" t="s">
        <v>131</v>
      </c>
      <c r="C61" s="6" t="s">
        <v>36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132</v>
      </c>
      <c r="B62" s="21" t="s">
        <v>133</v>
      </c>
      <c r="C62" s="6" t="s">
        <v>36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134</v>
      </c>
      <c r="B63" s="21" t="s">
        <v>135</v>
      </c>
      <c r="C63" s="6" t="s">
        <v>36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136</v>
      </c>
      <c r="B64" s="21" t="s">
        <v>137</v>
      </c>
      <c r="C64" s="6" t="s">
        <v>36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138</v>
      </c>
      <c r="B65" s="23" t="s">
        <v>139</v>
      </c>
      <c r="C65" s="24" t="s">
        <v>36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140</v>
      </c>
      <c r="B66" s="25" t="s">
        <v>141</v>
      </c>
      <c r="C66" s="12" t="s">
        <v>36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143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144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145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146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143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144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145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146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447</v>
      </c>
      <c r="B6" s="263" t="s">
        <v>448</v>
      </c>
      <c r="C6" s="263" t="s">
        <v>449</v>
      </c>
      <c r="D6" s="263" t="s">
        <v>450</v>
      </c>
      <c r="E6" s="263" t="s">
        <v>451</v>
      </c>
      <c r="F6" s="263" t="s">
        <v>452</v>
      </c>
      <c r="G6" s="264" t="s">
        <v>453</v>
      </c>
    </row>
    <row r="7" spans="1:7" ht="16.5" thickBot="1">
      <c r="A7" s="265" t="s">
        <v>454</v>
      </c>
      <c r="B7" s="265" t="s">
        <v>455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456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202</v>
      </c>
      <c r="B9" s="268" t="s">
        <v>457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431</v>
      </c>
      <c r="B10" s="268" t="s">
        <v>160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432</v>
      </c>
      <c r="B11" s="268" t="s">
        <v>162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433</v>
      </c>
      <c r="B12" s="268" t="s">
        <v>458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434</v>
      </c>
      <c r="B13" s="268" t="s">
        <v>459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460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461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204</v>
      </c>
      <c r="B16" s="268" t="s">
        <v>462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435</v>
      </c>
      <c r="B17" s="268" t="s">
        <v>284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436</v>
      </c>
      <c r="B18" s="272" t="s">
        <v>463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464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465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437</v>
      </c>
      <c r="B21" s="268" t="s">
        <v>466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467</v>
      </c>
      <c r="B22" s="268" t="s">
        <v>177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210</v>
      </c>
      <c r="B23" s="275" t="s">
        <v>178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438</v>
      </c>
      <c r="B24" s="275" t="s">
        <v>468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32</v>
      </c>
      <c r="B25" s="275" t="s">
        <v>179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302</v>
      </c>
      <c r="B26" s="275" t="s">
        <v>469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470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471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472</v>
      </c>
      <c r="B29" s="268" t="s">
        <v>473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439</v>
      </c>
      <c r="B30" s="268" t="s">
        <v>180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474</v>
      </c>
      <c r="B31" s="268" t="s">
        <v>475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231</v>
      </c>
      <c r="B32" s="268" t="s">
        <v>182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440</v>
      </c>
      <c r="B33" s="268" t="s">
        <v>183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441</v>
      </c>
      <c r="B34" s="268" t="s">
        <v>184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442</v>
      </c>
      <c r="B35" s="268" t="s">
        <v>185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186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187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188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189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443</v>
      </c>
      <c r="B40" s="268" t="s">
        <v>190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444</v>
      </c>
      <c r="B41" s="268" t="s">
        <v>191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445</v>
      </c>
      <c r="B42" s="268" t="s">
        <v>192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476</v>
      </c>
      <c r="B43" s="268" t="s">
        <v>477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478</v>
      </c>
      <c r="B44" s="268" t="s">
        <v>479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A78"/>
  <sheetViews>
    <sheetView tabSelected="1" view="pageBreakPreview" zoomScale="70" zoomScaleNormal="90" zoomScaleSheetLayoutView="70" workbookViewId="0">
      <pane xSplit="3" ySplit="17" topLeftCell="D30" activePane="bottomRight" state="frozen"/>
      <selection pane="topRight" activeCell="D1" sqref="D1"/>
      <selection pane="bottomLeft" activeCell="A18" sqref="A18"/>
      <selection pane="bottomRight" activeCell="AD17" sqref="AD17"/>
    </sheetView>
  </sheetViews>
  <sheetFormatPr defaultColWidth="10.28515625" defaultRowHeight="15.75" outlineLevelRow="1"/>
  <cols>
    <col min="1" max="1" width="10.140625" style="282" customWidth="1"/>
    <col min="2" max="2" width="82" style="283" customWidth="1"/>
    <col min="3" max="3" width="13.28515625" style="284" customWidth="1"/>
    <col min="4" max="4" width="15.28515625" style="285" customWidth="1"/>
    <col min="5" max="5" width="15.28515625" style="285" hidden="1" customWidth="1"/>
    <col min="6" max="6" width="15.28515625" style="285" customWidth="1"/>
    <col min="7" max="7" width="10.28515625" style="285" hidden="1" customWidth="1"/>
    <col min="8" max="8" width="14.7109375" style="285" customWidth="1"/>
    <col min="9" max="9" width="10.28515625" style="285" hidden="1" customWidth="1"/>
    <col min="10" max="10" width="15.28515625" style="285" customWidth="1"/>
    <col min="11" max="11" width="10.28515625" style="285" hidden="1" customWidth="1"/>
    <col min="12" max="12" width="16" style="285" customWidth="1"/>
    <col min="13" max="13" width="16" style="285" hidden="1" customWidth="1"/>
    <col min="14" max="25" width="0" style="285" hidden="1" customWidth="1"/>
    <col min="26" max="16384" width="10.28515625" style="285"/>
  </cols>
  <sheetData>
    <row r="1" spans="1:13">
      <c r="A1" s="296"/>
      <c r="C1" s="297"/>
      <c r="F1" s="295"/>
      <c r="J1" s="295" t="s">
        <v>543</v>
      </c>
    </row>
    <row r="2" spans="1:13">
      <c r="A2" s="296"/>
      <c r="C2" s="297"/>
    </row>
    <row r="3" spans="1:13" ht="18.75" customHeight="1">
      <c r="A3" s="296"/>
      <c r="C3" s="297"/>
    </row>
    <row r="4" spans="1:13" s="294" customFormat="1">
      <c r="A4" s="341" t="s">
        <v>554</v>
      </c>
      <c r="B4" s="341"/>
      <c r="C4" s="341"/>
    </row>
    <row r="5" spans="1:13" s="294" customFormat="1">
      <c r="A5" s="341"/>
      <c r="B5" s="341"/>
      <c r="C5" s="341"/>
    </row>
    <row r="6" spans="1:13" s="294" customFormat="1">
      <c r="A6" s="341" t="s">
        <v>555</v>
      </c>
      <c r="B6" s="341"/>
      <c r="C6" s="341"/>
    </row>
    <row r="7" spans="1:13" s="294" customFormat="1">
      <c r="A7" s="298" t="s">
        <v>544</v>
      </c>
      <c r="B7" s="299"/>
      <c r="C7" s="299"/>
    </row>
    <row r="8" spans="1:13">
      <c r="A8" s="342" t="s">
        <v>540</v>
      </c>
      <c r="B8" s="342"/>
      <c r="C8" s="342"/>
    </row>
    <row r="9" spans="1:13">
      <c r="A9" s="341"/>
      <c r="B9" s="341"/>
      <c r="C9" s="341"/>
    </row>
    <row r="10" spans="1:13">
      <c r="A10" s="340" t="s">
        <v>548</v>
      </c>
      <c r="B10" s="341"/>
      <c r="C10" s="341"/>
    </row>
    <row r="11" spans="1:13">
      <c r="A11" s="342" t="s">
        <v>542</v>
      </c>
      <c r="B11" s="342"/>
      <c r="C11" s="342"/>
    </row>
    <row r="12" spans="1:13" ht="16.5" thickBot="1">
      <c r="A12" s="300"/>
      <c r="B12" s="300"/>
      <c r="C12" s="300"/>
    </row>
    <row r="13" spans="1:13" s="293" customFormat="1" ht="18.75" customHeight="1" outlineLevel="1">
      <c r="A13" s="345" t="s">
        <v>0</v>
      </c>
      <c r="B13" s="347" t="s">
        <v>1</v>
      </c>
      <c r="C13" s="349" t="s">
        <v>495</v>
      </c>
      <c r="D13" s="343" t="s">
        <v>545</v>
      </c>
      <c r="E13" s="343"/>
      <c r="F13" s="343"/>
      <c r="G13" s="343"/>
      <c r="H13" s="343"/>
      <c r="I13" s="343"/>
      <c r="J13" s="343"/>
      <c r="K13" s="343"/>
      <c r="L13" s="343"/>
      <c r="M13" s="343"/>
    </row>
    <row r="14" spans="1:13" outlineLevel="1">
      <c r="A14" s="346"/>
      <c r="B14" s="348"/>
      <c r="C14" s="350"/>
      <c r="D14" s="343" t="s">
        <v>549</v>
      </c>
      <c r="E14" s="343"/>
      <c r="F14" s="351" t="s">
        <v>550</v>
      </c>
      <c r="G14" s="352"/>
      <c r="H14" s="351" t="s">
        <v>551</v>
      </c>
      <c r="I14" s="352"/>
      <c r="J14" s="351" t="s">
        <v>553</v>
      </c>
      <c r="K14" s="352"/>
      <c r="L14" s="351" t="s">
        <v>552</v>
      </c>
      <c r="M14" s="352"/>
    </row>
    <row r="15" spans="1:13" outlineLevel="1">
      <c r="A15" s="346"/>
      <c r="B15" s="348"/>
      <c r="C15" s="350"/>
      <c r="D15" s="315" t="s">
        <v>547</v>
      </c>
      <c r="E15" s="315" t="s">
        <v>546</v>
      </c>
      <c r="F15" s="315" t="s">
        <v>547</v>
      </c>
      <c r="G15" s="315" t="s">
        <v>546</v>
      </c>
      <c r="H15" s="315" t="s">
        <v>547</v>
      </c>
      <c r="I15" s="315" t="s">
        <v>546</v>
      </c>
      <c r="J15" s="315" t="s">
        <v>547</v>
      </c>
      <c r="K15" s="315" t="s">
        <v>546</v>
      </c>
      <c r="L15" s="315" t="s">
        <v>547</v>
      </c>
      <c r="M15" s="315" t="s">
        <v>546</v>
      </c>
    </row>
    <row r="16" spans="1:13" ht="28.5" customHeight="1" outlineLevel="1">
      <c r="A16" s="301">
        <v>1</v>
      </c>
      <c r="B16" s="302">
        <v>2</v>
      </c>
      <c r="C16" s="303">
        <v>3</v>
      </c>
      <c r="D16" s="304">
        <v>4</v>
      </c>
      <c r="E16" s="304">
        <v>6</v>
      </c>
      <c r="F16" s="304">
        <v>7</v>
      </c>
      <c r="G16" s="304">
        <v>8</v>
      </c>
      <c r="H16" s="304">
        <v>9</v>
      </c>
      <c r="I16" s="304">
        <v>8</v>
      </c>
      <c r="J16" s="304">
        <v>11</v>
      </c>
      <c r="K16" s="304">
        <v>8</v>
      </c>
      <c r="L16" s="304">
        <v>13</v>
      </c>
      <c r="M16" s="304">
        <v>8</v>
      </c>
    </row>
    <row r="17" spans="1:27" s="320" customFormat="1" ht="37.9" customHeight="1" outlineLevel="1">
      <c r="A17" s="316" t="s">
        <v>508</v>
      </c>
      <c r="B17" s="317"/>
      <c r="C17" s="318" t="s">
        <v>534</v>
      </c>
      <c r="D17" s="319">
        <f t="shared" ref="D17" si="0">D18+D63</f>
        <v>635.55799999999999</v>
      </c>
      <c r="E17" s="319" t="s">
        <v>403</v>
      </c>
      <c r="F17" s="319">
        <f t="shared" ref="F17:L17" si="1">F18+F63</f>
        <v>601.21</v>
      </c>
      <c r="G17" s="319" t="s">
        <v>403</v>
      </c>
      <c r="H17" s="319">
        <f t="shared" si="1"/>
        <v>146.08000000000001</v>
      </c>
      <c r="I17" s="319" t="s">
        <v>403</v>
      </c>
      <c r="J17" s="319">
        <f t="shared" si="1"/>
        <v>449.476</v>
      </c>
      <c r="K17" s="319" t="s">
        <v>403</v>
      </c>
      <c r="L17" s="319">
        <f t="shared" si="1"/>
        <v>132.64000000000001</v>
      </c>
      <c r="M17" s="319" t="s">
        <v>403</v>
      </c>
      <c r="N17" s="321">
        <f>D17+F17+H17+J17+L17</f>
        <v>1964.9640000000002</v>
      </c>
      <c r="O17" s="321"/>
      <c r="Q17" s="321"/>
      <c r="AA17" s="321">
        <f>D17+F17+H17+J17+L17</f>
        <v>1964.9640000000002</v>
      </c>
    </row>
    <row r="18" spans="1:27" s="320" customFormat="1" ht="18" customHeight="1" outlineLevel="1">
      <c r="A18" s="322" t="s">
        <v>14</v>
      </c>
      <c r="B18" s="323" t="s">
        <v>157</v>
      </c>
      <c r="C18" s="318" t="s">
        <v>534</v>
      </c>
      <c r="D18" s="319">
        <f>D19+D37+D59+D60</f>
        <v>635.55799999999999</v>
      </c>
      <c r="E18" s="319" t="s">
        <v>403</v>
      </c>
      <c r="F18" s="319">
        <f t="shared" ref="F18:L18" si="2">F19+F37+F59+F60</f>
        <v>601.21</v>
      </c>
      <c r="G18" s="319" t="s">
        <v>403</v>
      </c>
      <c r="H18" s="319">
        <f t="shared" si="2"/>
        <v>146.08000000000001</v>
      </c>
      <c r="I18" s="319" t="s">
        <v>403</v>
      </c>
      <c r="J18" s="319">
        <f t="shared" si="2"/>
        <v>449.476</v>
      </c>
      <c r="K18" s="319" t="s">
        <v>403</v>
      </c>
      <c r="L18" s="319">
        <f t="shared" si="2"/>
        <v>132.64000000000001</v>
      </c>
      <c r="M18" s="319" t="s">
        <v>403</v>
      </c>
      <c r="N18" s="321">
        <f t="shared" ref="N18:N20" si="3">D18+F18+H18+J18+L18</f>
        <v>1964.9640000000002</v>
      </c>
    </row>
    <row r="19" spans="1:27" s="320" customFormat="1">
      <c r="A19" s="324" t="s">
        <v>15</v>
      </c>
      <c r="B19" s="325" t="s">
        <v>158</v>
      </c>
      <c r="C19" s="326" t="s">
        <v>534</v>
      </c>
      <c r="D19" s="327">
        <f>D20+D30+D31+D36</f>
        <v>3.24</v>
      </c>
      <c r="E19" s="327" t="s">
        <v>403</v>
      </c>
      <c r="F19" s="327">
        <f>F20+F30+F31+F36</f>
        <v>6.12</v>
      </c>
      <c r="G19" s="327" t="s">
        <v>403</v>
      </c>
      <c r="H19" s="327">
        <f>H20+H30+H31+H36</f>
        <v>9</v>
      </c>
      <c r="I19" s="327" t="s">
        <v>403</v>
      </c>
      <c r="J19" s="327">
        <f>J20+J30+J31+J36</f>
        <v>11.88</v>
      </c>
      <c r="K19" s="327" t="s">
        <v>403</v>
      </c>
      <c r="L19" s="327">
        <f>L20+L30+L31+L36</f>
        <v>14.88</v>
      </c>
      <c r="M19" s="327" t="s">
        <v>403</v>
      </c>
      <c r="N19" s="321">
        <f t="shared" si="3"/>
        <v>45.120000000000005</v>
      </c>
    </row>
    <row r="20" spans="1:27" s="320" customFormat="1">
      <c r="A20" s="324" t="s">
        <v>159</v>
      </c>
      <c r="B20" s="328" t="s">
        <v>494</v>
      </c>
      <c r="C20" s="326" t="s">
        <v>534</v>
      </c>
      <c r="D20" s="329">
        <f t="shared" ref="D20:M20" si="4">D22</f>
        <v>3.24</v>
      </c>
      <c r="E20" s="329" t="str">
        <f t="shared" si="4"/>
        <v>нд</v>
      </c>
      <c r="F20" s="329">
        <f t="shared" si="4"/>
        <v>6.12</v>
      </c>
      <c r="G20" s="329" t="str">
        <f t="shared" si="4"/>
        <v>нд</v>
      </c>
      <c r="H20" s="329">
        <f t="shared" si="4"/>
        <v>9</v>
      </c>
      <c r="I20" s="329" t="str">
        <f t="shared" si="4"/>
        <v>нд</v>
      </c>
      <c r="J20" s="329">
        <f t="shared" si="4"/>
        <v>11.88</v>
      </c>
      <c r="K20" s="329" t="str">
        <f t="shared" si="4"/>
        <v>нд</v>
      </c>
      <c r="L20" s="329">
        <f t="shared" si="4"/>
        <v>14.88</v>
      </c>
      <c r="M20" s="329" t="str">
        <f t="shared" si="4"/>
        <v>нд</v>
      </c>
      <c r="N20" s="321">
        <f t="shared" si="3"/>
        <v>45.120000000000005</v>
      </c>
    </row>
    <row r="21" spans="1:27" outlineLevel="1">
      <c r="A21" s="307" t="s">
        <v>480</v>
      </c>
      <c r="B21" s="289" t="s">
        <v>527</v>
      </c>
      <c r="C21" s="308" t="s">
        <v>534</v>
      </c>
      <c r="D21" s="310">
        <v>0</v>
      </c>
      <c r="E21" s="310">
        <v>0</v>
      </c>
      <c r="F21" s="310">
        <v>0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</row>
    <row r="22" spans="1:27" s="320" customFormat="1" outlineLevel="1">
      <c r="A22" s="324" t="s">
        <v>481</v>
      </c>
      <c r="B22" s="330" t="s">
        <v>528</v>
      </c>
      <c r="C22" s="326" t="s">
        <v>534</v>
      </c>
      <c r="D22" s="329">
        <v>3.24</v>
      </c>
      <c r="E22" s="329" t="s">
        <v>403</v>
      </c>
      <c r="F22" s="329">
        <v>6.12</v>
      </c>
      <c r="G22" s="329" t="s">
        <v>403</v>
      </c>
      <c r="H22" s="329">
        <v>9</v>
      </c>
      <c r="I22" s="329" t="s">
        <v>403</v>
      </c>
      <c r="J22" s="329">
        <v>11.88</v>
      </c>
      <c r="K22" s="329" t="s">
        <v>403</v>
      </c>
      <c r="L22" s="329">
        <v>14.88</v>
      </c>
      <c r="M22" s="329" t="s">
        <v>403</v>
      </c>
      <c r="N22" s="321">
        <f>D22+F22+H22+J22+L22</f>
        <v>45.120000000000005</v>
      </c>
      <c r="Q22" s="332">
        <v>36.555599999999998</v>
      </c>
      <c r="R22" s="332" t="s">
        <v>403</v>
      </c>
      <c r="S22" s="332">
        <v>36.555599999999998</v>
      </c>
      <c r="T22" s="332" t="s">
        <v>403</v>
      </c>
      <c r="U22" s="332">
        <v>36.555599999999998</v>
      </c>
      <c r="V22" s="332" t="s">
        <v>403</v>
      </c>
      <c r="W22" s="332">
        <v>36.555599999999998</v>
      </c>
      <c r="X22" s="332" t="s">
        <v>403</v>
      </c>
      <c r="Y22" s="332">
        <v>20.055599999999998</v>
      </c>
      <c r="Z22" s="321">
        <f>SUM(D22:L22)</f>
        <v>45.120000000000005</v>
      </c>
    </row>
    <row r="23" spans="1:27" outlineLevel="1">
      <c r="A23" s="307" t="s">
        <v>482</v>
      </c>
      <c r="B23" s="289" t="s">
        <v>531</v>
      </c>
      <c r="C23" s="308" t="s">
        <v>534</v>
      </c>
      <c r="D23" s="310">
        <v>0</v>
      </c>
      <c r="E23" s="310">
        <v>0</v>
      </c>
      <c r="F23" s="310">
        <v>0</v>
      </c>
      <c r="G23" s="310">
        <v>0</v>
      </c>
      <c r="H23" s="310">
        <v>0</v>
      </c>
      <c r="I23" s="310">
        <v>0</v>
      </c>
      <c r="J23" s="310">
        <v>0</v>
      </c>
      <c r="K23" s="310">
        <v>0</v>
      </c>
      <c r="L23" s="310">
        <v>0</v>
      </c>
      <c r="M23" s="310">
        <v>0</v>
      </c>
      <c r="N23" s="321">
        <f t="shared" ref="N23:N25" si="5">D23+F23+H23+J23+L23</f>
        <v>0</v>
      </c>
      <c r="Q23" s="285">
        <f>Q22/1.2</f>
        <v>30.463000000000001</v>
      </c>
      <c r="S23" s="333">
        <f>S22/1.2</f>
        <v>30.463000000000001</v>
      </c>
      <c r="U23" s="333">
        <f>U22/1.2</f>
        <v>30.463000000000001</v>
      </c>
      <c r="W23" s="333">
        <f>W22/1.2</f>
        <v>30.463000000000001</v>
      </c>
      <c r="Y23" s="333">
        <f>Y22/1.2</f>
        <v>16.713000000000001</v>
      </c>
    </row>
    <row r="24" spans="1:27" outlineLevel="1">
      <c r="A24" s="307" t="s">
        <v>483</v>
      </c>
      <c r="B24" s="289" t="s">
        <v>529</v>
      </c>
      <c r="C24" s="308" t="s">
        <v>534</v>
      </c>
      <c r="D24" s="310">
        <v>0</v>
      </c>
      <c r="E24" s="310">
        <v>0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0</v>
      </c>
      <c r="N24" s="321">
        <f t="shared" si="5"/>
        <v>0</v>
      </c>
    </row>
    <row r="25" spans="1:27">
      <c r="A25" s="307" t="s">
        <v>484</v>
      </c>
      <c r="B25" s="289" t="s">
        <v>530</v>
      </c>
      <c r="C25" s="308" t="s">
        <v>534</v>
      </c>
      <c r="D25" s="310">
        <v>0</v>
      </c>
      <c r="E25" s="310">
        <v>0</v>
      </c>
      <c r="F25" s="310">
        <v>0</v>
      </c>
      <c r="G25" s="310">
        <v>0</v>
      </c>
      <c r="H25" s="310">
        <v>0</v>
      </c>
      <c r="I25" s="310">
        <v>0</v>
      </c>
      <c r="J25" s="310">
        <v>0</v>
      </c>
      <c r="K25" s="310">
        <v>0</v>
      </c>
      <c r="L25" s="310">
        <v>0</v>
      </c>
      <c r="M25" s="310">
        <v>0</v>
      </c>
      <c r="N25" s="321">
        <f t="shared" si="5"/>
        <v>0</v>
      </c>
    </row>
    <row r="26" spans="1:27">
      <c r="A26" s="307" t="s">
        <v>485</v>
      </c>
      <c r="B26" s="289" t="s">
        <v>532</v>
      </c>
      <c r="C26" s="308" t="s">
        <v>534</v>
      </c>
      <c r="D26" s="310">
        <v>0</v>
      </c>
      <c r="E26" s="310">
        <v>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</row>
    <row r="27" spans="1:27" ht="31.5">
      <c r="A27" s="307" t="s">
        <v>496</v>
      </c>
      <c r="B27" s="289" t="s">
        <v>533</v>
      </c>
      <c r="C27" s="308" t="s">
        <v>534</v>
      </c>
      <c r="D27" s="310">
        <v>0</v>
      </c>
      <c r="E27" s="310">
        <v>0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</row>
    <row r="28" spans="1:27" outlineLevel="1">
      <c r="A28" s="307" t="s">
        <v>510</v>
      </c>
      <c r="B28" s="290" t="s">
        <v>517</v>
      </c>
      <c r="C28" s="308" t="s">
        <v>534</v>
      </c>
      <c r="D28" s="310">
        <v>0</v>
      </c>
      <c r="E28" s="310">
        <v>0</v>
      </c>
      <c r="F28" s="310">
        <v>0</v>
      </c>
      <c r="G28" s="310">
        <v>0</v>
      </c>
      <c r="H28" s="310">
        <v>0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</row>
    <row r="29" spans="1:27" outlineLevel="1">
      <c r="A29" s="307" t="s">
        <v>511</v>
      </c>
      <c r="B29" s="290" t="s">
        <v>509</v>
      </c>
      <c r="C29" s="308" t="s">
        <v>534</v>
      </c>
      <c r="D29" s="310">
        <v>0</v>
      </c>
      <c r="E29" s="310">
        <v>0</v>
      </c>
      <c r="F29" s="310">
        <v>0</v>
      </c>
      <c r="G29" s="310">
        <v>0</v>
      </c>
      <c r="H29" s="310">
        <v>0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</row>
    <row r="30" spans="1:27" ht="31.5" outlineLevel="1">
      <c r="A30" s="307" t="s">
        <v>161</v>
      </c>
      <c r="B30" s="288" t="s">
        <v>522</v>
      </c>
      <c r="C30" s="308" t="s">
        <v>534</v>
      </c>
      <c r="D30" s="309">
        <v>0</v>
      </c>
      <c r="E30" s="309">
        <v>0</v>
      </c>
      <c r="F30" s="309">
        <v>0</v>
      </c>
      <c r="G30" s="309">
        <v>0</v>
      </c>
      <c r="H30" s="309">
        <v>0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</row>
    <row r="31" spans="1:27" outlineLevel="1">
      <c r="A31" s="307" t="s">
        <v>163</v>
      </c>
      <c r="B31" s="288" t="s">
        <v>537</v>
      </c>
      <c r="C31" s="308" t="s">
        <v>534</v>
      </c>
      <c r="D31" s="310">
        <f t="shared" ref="D31:M31" si="6">D34</f>
        <v>0</v>
      </c>
      <c r="E31" s="310">
        <f t="shared" si="6"/>
        <v>0</v>
      </c>
      <c r="F31" s="310">
        <f t="shared" si="6"/>
        <v>0</v>
      </c>
      <c r="G31" s="310">
        <f t="shared" si="6"/>
        <v>0</v>
      </c>
      <c r="H31" s="310">
        <f t="shared" si="6"/>
        <v>0</v>
      </c>
      <c r="I31" s="310">
        <f t="shared" si="6"/>
        <v>0</v>
      </c>
      <c r="J31" s="310">
        <f t="shared" si="6"/>
        <v>0</v>
      </c>
      <c r="K31" s="310">
        <f t="shared" si="6"/>
        <v>0</v>
      </c>
      <c r="L31" s="310">
        <f t="shared" si="6"/>
        <v>0</v>
      </c>
      <c r="M31" s="310">
        <f t="shared" si="6"/>
        <v>0</v>
      </c>
    </row>
    <row r="32" spans="1:27" outlineLevel="1">
      <c r="A32" s="307" t="s">
        <v>165</v>
      </c>
      <c r="B32" s="289" t="s">
        <v>518</v>
      </c>
      <c r="C32" s="308" t="s">
        <v>534</v>
      </c>
      <c r="D32" s="309">
        <v>0</v>
      </c>
      <c r="E32" s="309">
        <v>0</v>
      </c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09">
        <v>0</v>
      </c>
      <c r="L32" s="309">
        <v>0</v>
      </c>
      <c r="M32" s="309">
        <v>0</v>
      </c>
    </row>
    <row r="33" spans="1:26" outlineLevel="1">
      <c r="A33" s="307" t="s">
        <v>486</v>
      </c>
      <c r="B33" s="291" t="s">
        <v>167</v>
      </c>
      <c r="C33" s="308" t="s">
        <v>534</v>
      </c>
      <c r="D33" s="309">
        <v>0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</row>
    <row r="34" spans="1:26" outlineLevel="1">
      <c r="A34" s="307" t="s">
        <v>168</v>
      </c>
      <c r="B34" s="289" t="s">
        <v>519</v>
      </c>
      <c r="C34" s="308" t="s">
        <v>534</v>
      </c>
      <c r="D34" s="309">
        <v>0</v>
      </c>
      <c r="E34" s="309">
        <v>0</v>
      </c>
      <c r="F34" s="309">
        <v>0</v>
      </c>
      <c r="G34" s="309">
        <v>0</v>
      </c>
      <c r="H34" s="309">
        <v>0</v>
      </c>
      <c r="I34" s="309">
        <v>0</v>
      </c>
      <c r="J34" s="309">
        <v>0</v>
      </c>
      <c r="K34" s="309">
        <v>0</v>
      </c>
      <c r="L34" s="309">
        <v>0</v>
      </c>
      <c r="M34" s="309">
        <v>0</v>
      </c>
    </row>
    <row r="35" spans="1:26" outlineLevel="1">
      <c r="A35" s="307" t="s">
        <v>487</v>
      </c>
      <c r="B35" s="291" t="s">
        <v>167</v>
      </c>
      <c r="C35" s="308" t="s">
        <v>534</v>
      </c>
      <c r="D35" s="309">
        <v>0</v>
      </c>
      <c r="E35" s="309">
        <v>0</v>
      </c>
      <c r="F35" s="309">
        <v>0</v>
      </c>
      <c r="G35" s="309">
        <v>0</v>
      </c>
      <c r="H35" s="309">
        <v>0</v>
      </c>
      <c r="I35" s="309">
        <v>0</v>
      </c>
      <c r="J35" s="309">
        <v>0</v>
      </c>
      <c r="K35" s="309">
        <v>0</v>
      </c>
      <c r="L35" s="309">
        <v>0</v>
      </c>
      <c r="M35" s="309">
        <v>0</v>
      </c>
      <c r="Q35" s="285">
        <v>110.94</v>
      </c>
      <c r="R35" s="285" t="s">
        <v>403</v>
      </c>
      <c r="S35" s="285">
        <v>111.21</v>
      </c>
      <c r="T35" s="285" t="s">
        <v>403</v>
      </c>
      <c r="U35" s="285">
        <v>110.89</v>
      </c>
      <c r="V35" s="285" t="s">
        <v>403</v>
      </c>
      <c r="W35" s="285">
        <v>111.32000000000001</v>
      </c>
      <c r="X35" s="285" t="s">
        <v>403</v>
      </c>
      <c r="Y35" s="285">
        <v>110.64</v>
      </c>
    </row>
    <row r="36" spans="1:26" outlineLevel="1">
      <c r="A36" s="307" t="s">
        <v>170</v>
      </c>
      <c r="B36" s="288" t="s">
        <v>541</v>
      </c>
      <c r="C36" s="308" t="s">
        <v>534</v>
      </c>
      <c r="D36" s="309">
        <v>0</v>
      </c>
      <c r="E36" s="309">
        <v>0</v>
      </c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09">
        <v>0</v>
      </c>
      <c r="L36" s="309">
        <v>0</v>
      </c>
      <c r="M36" s="309">
        <v>0</v>
      </c>
      <c r="Q36" s="331">
        <f>Q35/1.2</f>
        <v>92.45</v>
      </c>
      <c r="R36" s="331"/>
      <c r="S36" s="331">
        <f>S35/1.2</f>
        <v>92.674999999999997</v>
      </c>
      <c r="T36" s="331"/>
      <c r="U36" s="331">
        <f>U35/1.2</f>
        <v>92.408333333333331</v>
      </c>
      <c r="V36" s="331"/>
      <c r="W36" s="331">
        <f>W35/1.2</f>
        <v>92.76666666666668</v>
      </c>
      <c r="X36" s="331"/>
      <c r="Y36" s="331">
        <f>Y35/1.2</f>
        <v>92.2</v>
      </c>
    </row>
    <row r="37" spans="1:26" s="320" customFormat="1">
      <c r="A37" s="324" t="s">
        <v>16</v>
      </c>
      <c r="B37" s="328" t="s">
        <v>523</v>
      </c>
      <c r="C37" s="326" t="s">
        <v>534</v>
      </c>
      <c r="D37" s="327">
        <f>D38+D48+D49</f>
        <v>166.3</v>
      </c>
      <c r="E37" s="319" t="s">
        <v>403</v>
      </c>
      <c r="F37" s="327">
        <f>F38+F48+F49</f>
        <v>117.76</v>
      </c>
      <c r="G37" s="319" t="s">
        <v>403</v>
      </c>
      <c r="H37" s="327">
        <f>H38+H48+H49</f>
        <v>117.76</v>
      </c>
      <c r="I37" s="319" t="s">
        <v>403</v>
      </c>
      <c r="J37" s="327">
        <f>J38+J48+J49</f>
        <v>117.76</v>
      </c>
      <c r="K37" s="319" t="s">
        <v>403</v>
      </c>
      <c r="L37" s="327">
        <f>L38+L48+L49</f>
        <v>117.76</v>
      </c>
      <c r="M37" s="319" t="s">
        <v>403</v>
      </c>
      <c r="N37" s="321">
        <f>D37+F37+H37+J37+L37</f>
        <v>637.34</v>
      </c>
    </row>
    <row r="38" spans="1:26" s="320" customFormat="1">
      <c r="A38" s="324" t="s">
        <v>173</v>
      </c>
      <c r="B38" s="328" t="s">
        <v>536</v>
      </c>
      <c r="C38" s="326" t="s">
        <v>534</v>
      </c>
      <c r="D38" s="329">
        <f t="shared" ref="D38:M38" si="7">D40</f>
        <v>117.76</v>
      </c>
      <c r="E38" s="329" t="str">
        <f t="shared" si="7"/>
        <v>нд</v>
      </c>
      <c r="F38" s="329">
        <f t="shared" si="7"/>
        <v>117.76</v>
      </c>
      <c r="G38" s="329" t="str">
        <f t="shared" si="7"/>
        <v>нд</v>
      </c>
      <c r="H38" s="329">
        <f t="shared" si="7"/>
        <v>117.76</v>
      </c>
      <c r="I38" s="329" t="str">
        <f t="shared" si="7"/>
        <v>нд</v>
      </c>
      <c r="J38" s="329">
        <f t="shared" si="7"/>
        <v>117.76</v>
      </c>
      <c r="K38" s="329" t="str">
        <f t="shared" si="7"/>
        <v>нд</v>
      </c>
      <c r="L38" s="329">
        <f t="shared" si="7"/>
        <v>117.76</v>
      </c>
      <c r="M38" s="329" t="str">
        <f t="shared" si="7"/>
        <v>нд</v>
      </c>
      <c r="N38" s="321">
        <f>D38+F38+H38+J38+L38</f>
        <v>588.80000000000007</v>
      </c>
    </row>
    <row r="39" spans="1:26" outlineLevel="1">
      <c r="A39" s="307" t="s">
        <v>488</v>
      </c>
      <c r="B39" s="289" t="s">
        <v>527</v>
      </c>
      <c r="C39" s="308" t="s">
        <v>534</v>
      </c>
      <c r="D39" s="309">
        <v>0</v>
      </c>
      <c r="E39" s="309">
        <v>0</v>
      </c>
      <c r="F39" s="309">
        <v>0</v>
      </c>
      <c r="G39" s="309">
        <v>0</v>
      </c>
      <c r="H39" s="309">
        <v>0</v>
      </c>
      <c r="I39" s="309">
        <v>0</v>
      </c>
      <c r="J39" s="309">
        <v>0</v>
      </c>
      <c r="K39" s="309">
        <v>0</v>
      </c>
      <c r="L39" s="309">
        <v>0</v>
      </c>
      <c r="M39" s="309">
        <v>0</v>
      </c>
      <c r="N39" s="321"/>
    </row>
    <row r="40" spans="1:26" s="320" customFormat="1" outlineLevel="1">
      <c r="A40" s="324" t="s">
        <v>489</v>
      </c>
      <c r="B40" s="330" t="s">
        <v>528</v>
      </c>
      <c r="C40" s="326" t="s">
        <v>534</v>
      </c>
      <c r="D40" s="329">
        <v>117.76</v>
      </c>
      <c r="E40" s="329" t="s">
        <v>403</v>
      </c>
      <c r="F40" s="329">
        <v>117.76</v>
      </c>
      <c r="G40" s="329" t="s">
        <v>403</v>
      </c>
      <c r="H40" s="329">
        <v>117.76</v>
      </c>
      <c r="I40" s="329" t="s">
        <v>403</v>
      </c>
      <c r="J40" s="329">
        <v>117.76</v>
      </c>
      <c r="K40" s="329" t="s">
        <v>403</v>
      </c>
      <c r="L40" s="329">
        <v>117.76</v>
      </c>
      <c r="M40" s="329" t="s">
        <v>403</v>
      </c>
      <c r="N40" s="321">
        <f>D40+F40+H40+J40+L40</f>
        <v>588.80000000000007</v>
      </c>
      <c r="Z40" s="321">
        <f>SUM(D40:L40)</f>
        <v>588.80000000000007</v>
      </c>
    </row>
    <row r="41" spans="1:26" outlineLevel="1">
      <c r="A41" s="307" t="s">
        <v>490</v>
      </c>
      <c r="B41" s="289" t="s">
        <v>531</v>
      </c>
      <c r="C41" s="308" t="s">
        <v>534</v>
      </c>
      <c r="D41" s="309">
        <v>0</v>
      </c>
      <c r="E41" s="309">
        <v>0</v>
      </c>
      <c r="F41" s="309">
        <v>0</v>
      </c>
      <c r="G41" s="309">
        <v>0</v>
      </c>
      <c r="H41" s="309">
        <v>0</v>
      </c>
      <c r="I41" s="309">
        <v>0</v>
      </c>
      <c r="J41" s="309">
        <v>0</v>
      </c>
      <c r="K41" s="309">
        <v>0</v>
      </c>
      <c r="L41" s="309">
        <v>0</v>
      </c>
      <c r="M41" s="309">
        <v>0</v>
      </c>
      <c r="N41" s="321"/>
    </row>
    <row r="42" spans="1:26" outlineLevel="1">
      <c r="A42" s="307" t="s">
        <v>491</v>
      </c>
      <c r="B42" s="289" t="s">
        <v>529</v>
      </c>
      <c r="C42" s="308" t="s">
        <v>534</v>
      </c>
      <c r="D42" s="309">
        <v>0</v>
      </c>
      <c r="E42" s="309">
        <v>0</v>
      </c>
      <c r="F42" s="309">
        <v>0</v>
      </c>
      <c r="G42" s="309">
        <v>0</v>
      </c>
      <c r="H42" s="309">
        <v>0</v>
      </c>
      <c r="I42" s="309">
        <v>0</v>
      </c>
      <c r="J42" s="309">
        <v>0</v>
      </c>
      <c r="K42" s="309">
        <v>0</v>
      </c>
      <c r="L42" s="309">
        <v>0</v>
      </c>
      <c r="M42" s="309">
        <v>0</v>
      </c>
      <c r="N42" s="321"/>
    </row>
    <row r="43" spans="1:26" outlineLevel="1">
      <c r="A43" s="307" t="s">
        <v>492</v>
      </c>
      <c r="B43" s="289" t="s">
        <v>530</v>
      </c>
      <c r="C43" s="308" t="s">
        <v>534</v>
      </c>
      <c r="D43" s="309">
        <v>0</v>
      </c>
      <c r="E43" s="309">
        <v>0</v>
      </c>
      <c r="F43" s="309">
        <v>0</v>
      </c>
      <c r="G43" s="309">
        <v>0</v>
      </c>
      <c r="H43" s="309">
        <v>0</v>
      </c>
      <c r="I43" s="309">
        <v>0</v>
      </c>
      <c r="J43" s="309">
        <v>0</v>
      </c>
      <c r="K43" s="309">
        <v>0</v>
      </c>
      <c r="L43" s="309">
        <v>0</v>
      </c>
      <c r="M43" s="309">
        <v>0</v>
      </c>
      <c r="N43" s="321"/>
    </row>
    <row r="44" spans="1:26" outlineLevel="1">
      <c r="A44" s="307" t="s">
        <v>493</v>
      </c>
      <c r="B44" s="289" t="s">
        <v>532</v>
      </c>
      <c r="C44" s="308" t="s">
        <v>534</v>
      </c>
      <c r="D44" s="309">
        <v>0</v>
      </c>
      <c r="E44" s="309">
        <v>0</v>
      </c>
      <c r="F44" s="309">
        <v>0</v>
      </c>
      <c r="G44" s="309">
        <v>0</v>
      </c>
      <c r="H44" s="309">
        <v>0</v>
      </c>
      <c r="I44" s="309">
        <v>0</v>
      </c>
      <c r="J44" s="309">
        <v>0</v>
      </c>
      <c r="K44" s="309">
        <v>0</v>
      </c>
      <c r="L44" s="309">
        <v>0</v>
      </c>
      <c r="M44" s="309">
        <v>0</v>
      </c>
    </row>
    <row r="45" spans="1:26" ht="31.5" outlineLevel="1">
      <c r="A45" s="307" t="s">
        <v>497</v>
      </c>
      <c r="B45" s="289" t="s">
        <v>533</v>
      </c>
      <c r="C45" s="308" t="s">
        <v>534</v>
      </c>
      <c r="D45" s="309">
        <v>0</v>
      </c>
      <c r="E45" s="309">
        <v>0</v>
      </c>
      <c r="F45" s="309">
        <v>0</v>
      </c>
      <c r="G45" s="309">
        <v>0</v>
      </c>
      <c r="H45" s="309">
        <v>0</v>
      </c>
      <c r="I45" s="309">
        <v>0</v>
      </c>
      <c r="J45" s="309">
        <v>0</v>
      </c>
      <c r="K45" s="309">
        <v>0</v>
      </c>
      <c r="L45" s="309">
        <v>0</v>
      </c>
      <c r="M45" s="309">
        <v>0</v>
      </c>
    </row>
    <row r="46" spans="1:26" outlineLevel="1">
      <c r="A46" s="307" t="s">
        <v>512</v>
      </c>
      <c r="B46" s="290" t="s">
        <v>517</v>
      </c>
      <c r="C46" s="308" t="s">
        <v>534</v>
      </c>
      <c r="D46" s="309">
        <v>0</v>
      </c>
      <c r="E46" s="309">
        <v>0</v>
      </c>
      <c r="F46" s="309">
        <v>0</v>
      </c>
      <c r="G46" s="309">
        <v>0</v>
      </c>
      <c r="H46" s="309">
        <v>0</v>
      </c>
      <c r="I46" s="309">
        <v>0</v>
      </c>
      <c r="J46" s="309">
        <v>0</v>
      </c>
      <c r="K46" s="309">
        <v>0</v>
      </c>
      <c r="L46" s="309">
        <v>0</v>
      </c>
      <c r="M46" s="309">
        <v>0</v>
      </c>
    </row>
    <row r="47" spans="1:26" outlineLevel="1">
      <c r="A47" s="307" t="s">
        <v>513</v>
      </c>
      <c r="B47" s="290" t="s">
        <v>509</v>
      </c>
      <c r="C47" s="308" t="s">
        <v>534</v>
      </c>
      <c r="D47" s="309">
        <v>0</v>
      </c>
      <c r="E47" s="309">
        <v>0</v>
      </c>
      <c r="F47" s="309">
        <v>0</v>
      </c>
      <c r="G47" s="309">
        <v>0</v>
      </c>
      <c r="H47" s="309">
        <v>0</v>
      </c>
      <c r="I47" s="309">
        <v>0</v>
      </c>
      <c r="J47" s="309">
        <v>0</v>
      </c>
      <c r="K47" s="309">
        <v>0</v>
      </c>
      <c r="L47" s="309">
        <v>0</v>
      </c>
      <c r="M47" s="309">
        <v>0</v>
      </c>
    </row>
    <row r="48" spans="1:26" s="314" customFormat="1">
      <c r="A48" s="311" t="s">
        <v>174</v>
      </c>
      <c r="B48" s="141" t="s">
        <v>175</v>
      </c>
      <c r="C48" s="312" t="s">
        <v>534</v>
      </c>
      <c r="D48" s="313">
        <v>0</v>
      </c>
      <c r="E48" s="313">
        <v>0</v>
      </c>
      <c r="F48" s="313">
        <v>0</v>
      </c>
      <c r="G48" s="313">
        <v>0</v>
      </c>
      <c r="H48" s="313">
        <v>0</v>
      </c>
      <c r="I48" s="313">
        <v>0</v>
      </c>
      <c r="J48" s="313">
        <v>0</v>
      </c>
      <c r="K48" s="313">
        <v>0</v>
      </c>
      <c r="L48" s="313">
        <v>0</v>
      </c>
      <c r="M48" s="313">
        <v>0</v>
      </c>
    </row>
    <row r="49" spans="1:14" s="320" customFormat="1">
      <c r="A49" s="324" t="s">
        <v>176</v>
      </c>
      <c r="B49" s="328" t="s">
        <v>535</v>
      </c>
      <c r="C49" s="326" t="s">
        <v>534</v>
      </c>
      <c r="D49" s="327">
        <f>(103.01-62.56)*1.2</f>
        <v>48.54</v>
      </c>
      <c r="E49" s="327">
        <v>0</v>
      </c>
      <c r="F49" s="327">
        <v>0</v>
      </c>
      <c r="G49" s="327">
        <v>0</v>
      </c>
      <c r="H49" s="327">
        <v>0</v>
      </c>
      <c r="I49" s="327">
        <v>0</v>
      </c>
      <c r="J49" s="327">
        <v>0</v>
      </c>
      <c r="K49" s="327">
        <v>0</v>
      </c>
      <c r="L49" s="327">
        <v>0</v>
      </c>
      <c r="M49" s="327">
        <v>0</v>
      </c>
    </row>
    <row r="50" spans="1:14">
      <c r="A50" s="307" t="s">
        <v>501</v>
      </c>
      <c r="B50" s="289" t="s">
        <v>527</v>
      </c>
      <c r="C50" s="308" t="s">
        <v>534</v>
      </c>
      <c r="D50" s="309">
        <v>0</v>
      </c>
      <c r="E50" s="309">
        <v>0</v>
      </c>
      <c r="F50" s="309">
        <v>0</v>
      </c>
      <c r="G50" s="309">
        <v>0</v>
      </c>
      <c r="H50" s="309">
        <v>0</v>
      </c>
      <c r="I50" s="309">
        <v>0</v>
      </c>
      <c r="J50" s="309">
        <v>0</v>
      </c>
      <c r="K50" s="309">
        <v>0</v>
      </c>
      <c r="L50" s="309">
        <v>0</v>
      </c>
      <c r="M50" s="309">
        <v>0</v>
      </c>
    </row>
    <row r="51" spans="1:14">
      <c r="A51" s="307" t="s">
        <v>502</v>
      </c>
      <c r="B51" s="289" t="s">
        <v>528</v>
      </c>
      <c r="C51" s="308" t="s">
        <v>534</v>
      </c>
      <c r="D51" s="309">
        <v>0</v>
      </c>
      <c r="E51" s="309">
        <v>0</v>
      </c>
      <c r="F51" s="309">
        <v>0</v>
      </c>
      <c r="G51" s="309">
        <v>0</v>
      </c>
      <c r="H51" s="309">
        <v>0</v>
      </c>
      <c r="I51" s="309">
        <v>0</v>
      </c>
      <c r="J51" s="309">
        <v>0</v>
      </c>
      <c r="K51" s="309">
        <v>0</v>
      </c>
      <c r="L51" s="309">
        <v>0</v>
      </c>
      <c r="M51" s="309">
        <v>0</v>
      </c>
    </row>
    <row r="52" spans="1:14">
      <c r="A52" s="307" t="s">
        <v>503</v>
      </c>
      <c r="B52" s="289" t="s">
        <v>531</v>
      </c>
      <c r="C52" s="308" t="s">
        <v>534</v>
      </c>
      <c r="D52" s="309">
        <v>0</v>
      </c>
      <c r="E52" s="309">
        <v>0</v>
      </c>
      <c r="F52" s="309">
        <v>0</v>
      </c>
      <c r="G52" s="309">
        <v>0</v>
      </c>
      <c r="H52" s="309">
        <v>0</v>
      </c>
      <c r="I52" s="309">
        <v>0</v>
      </c>
      <c r="J52" s="309">
        <v>0</v>
      </c>
      <c r="K52" s="309">
        <v>0</v>
      </c>
      <c r="L52" s="309">
        <v>0</v>
      </c>
      <c r="M52" s="309">
        <v>0</v>
      </c>
    </row>
    <row r="53" spans="1:14">
      <c r="A53" s="307" t="s">
        <v>504</v>
      </c>
      <c r="B53" s="289" t="s">
        <v>529</v>
      </c>
      <c r="C53" s="308" t="s">
        <v>534</v>
      </c>
      <c r="D53" s="309">
        <v>0</v>
      </c>
      <c r="E53" s="309">
        <v>0</v>
      </c>
      <c r="F53" s="309">
        <v>0</v>
      </c>
      <c r="G53" s="309">
        <v>0</v>
      </c>
      <c r="H53" s="309">
        <v>0</v>
      </c>
      <c r="I53" s="309">
        <v>0</v>
      </c>
      <c r="J53" s="309">
        <v>0</v>
      </c>
      <c r="K53" s="309">
        <v>0</v>
      </c>
      <c r="L53" s="309">
        <v>0</v>
      </c>
      <c r="M53" s="309">
        <v>0</v>
      </c>
    </row>
    <row r="54" spans="1:14">
      <c r="A54" s="307" t="s">
        <v>505</v>
      </c>
      <c r="B54" s="289" t="s">
        <v>530</v>
      </c>
      <c r="C54" s="308" t="s">
        <v>534</v>
      </c>
      <c r="D54" s="309">
        <v>0</v>
      </c>
      <c r="E54" s="309">
        <v>0</v>
      </c>
      <c r="F54" s="309">
        <v>0</v>
      </c>
      <c r="G54" s="309">
        <v>0</v>
      </c>
      <c r="H54" s="309">
        <v>0</v>
      </c>
      <c r="I54" s="309">
        <v>0</v>
      </c>
      <c r="J54" s="309">
        <v>0</v>
      </c>
      <c r="K54" s="309">
        <v>0</v>
      </c>
      <c r="L54" s="309">
        <v>0</v>
      </c>
      <c r="M54" s="309">
        <v>0</v>
      </c>
    </row>
    <row r="55" spans="1:14">
      <c r="A55" s="307" t="s">
        <v>506</v>
      </c>
      <c r="B55" s="289" t="s">
        <v>532</v>
      </c>
      <c r="C55" s="308" t="s">
        <v>534</v>
      </c>
      <c r="D55" s="309">
        <v>0</v>
      </c>
      <c r="E55" s="309">
        <v>0</v>
      </c>
      <c r="F55" s="309">
        <v>0</v>
      </c>
      <c r="G55" s="309">
        <v>0</v>
      </c>
      <c r="H55" s="309">
        <v>0</v>
      </c>
      <c r="I55" s="309">
        <v>0</v>
      </c>
      <c r="J55" s="309">
        <v>0</v>
      </c>
      <c r="K55" s="309">
        <v>0</v>
      </c>
      <c r="L55" s="309">
        <v>0</v>
      </c>
      <c r="M55" s="309">
        <v>0</v>
      </c>
    </row>
    <row r="56" spans="1:14" ht="31.5">
      <c r="A56" s="307" t="s">
        <v>507</v>
      </c>
      <c r="B56" s="289" t="s">
        <v>533</v>
      </c>
      <c r="C56" s="308" t="s">
        <v>534</v>
      </c>
      <c r="D56" s="309">
        <v>0</v>
      </c>
      <c r="E56" s="309">
        <v>0</v>
      </c>
      <c r="F56" s="309">
        <v>0</v>
      </c>
      <c r="G56" s="309">
        <v>0</v>
      </c>
      <c r="H56" s="309">
        <v>0</v>
      </c>
      <c r="I56" s="309">
        <v>0</v>
      </c>
      <c r="J56" s="309">
        <v>0</v>
      </c>
      <c r="K56" s="309">
        <v>0</v>
      </c>
      <c r="L56" s="309">
        <v>0</v>
      </c>
      <c r="M56" s="309">
        <v>0</v>
      </c>
    </row>
    <row r="57" spans="1:14">
      <c r="A57" s="307" t="s">
        <v>514</v>
      </c>
      <c r="B57" s="290" t="s">
        <v>517</v>
      </c>
      <c r="C57" s="308" t="s">
        <v>534</v>
      </c>
      <c r="D57" s="309">
        <v>0</v>
      </c>
      <c r="E57" s="309">
        <v>0</v>
      </c>
      <c r="F57" s="309">
        <v>0</v>
      </c>
      <c r="G57" s="309">
        <v>0</v>
      </c>
      <c r="H57" s="309">
        <v>0</v>
      </c>
      <c r="I57" s="309">
        <v>0</v>
      </c>
      <c r="J57" s="309">
        <v>0</v>
      </c>
      <c r="K57" s="309">
        <v>0</v>
      </c>
      <c r="L57" s="309">
        <v>0</v>
      </c>
      <c r="M57" s="309">
        <v>0</v>
      </c>
    </row>
    <row r="58" spans="1:14">
      <c r="A58" s="307" t="s">
        <v>515</v>
      </c>
      <c r="B58" s="290" t="s">
        <v>509</v>
      </c>
      <c r="C58" s="308" t="s">
        <v>534</v>
      </c>
      <c r="D58" s="309">
        <v>0</v>
      </c>
      <c r="E58" s="309">
        <v>0</v>
      </c>
      <c r="F58" s="309">
        <v>0</v>
      </c>
      <c r="G58" s="309">
        <v>0</v>
      </c>
      <c r="H58" s="309">
        <v>0</v>
      </c>
      <c r="I58" s="309">
        <v>0</v>
      </c>
      <c r="J58" s="309">
        <v>0</v>
      </c>
      <c r="K58" s="309">
        <v>0</v>
      </c>
      <c r="L58" s="309">
        <v>0</v>
      </c>
      <c r="M58" s="309">
        <v>0</v>
      </c>
    </row>
    <row r="59" spans="1:14" s="320" customFormat="1">
      <c r="A59" s="324" t="s">
        <v>19</v>
      </c>
      <c r="B59" s="325" t="s">
        <v>521</v>
      </c>
      <c r="C59" s="326" t="s">
        <v>534</v>
      </c>
      <c r="D59" s="327">
        <v>0</v>
      </c>
      <c r="E59" s="327">
        <v>0</v>
      </c>
      <c r="F59" s="327">
        <v>0</v>
      </c>
      <c r="G59" s="327">
        <v>0</v>
      </c>
      <c r="H59" s="327">
        <v>0</v>
      </c>
      <c r="I59" s="327">
        <v>0</v>
      </c>
      <c r="J59" s="327">
        <v>0</v>
      </c>
      <c r="K59" s="327">
        <v>0</v>
      </c>
      <c r="L59" s="327">
        <v>0</v>
      </c>
      <c r="M59" s="327">
        <v>0</v>
      </c>
    </row>
    <row r="60" spans="1:14" s="320" customFormat="1">
      <c r="A60" s="324" t="s">
        <v>24</v>
      </c>
      <c r="B60" s="325" t="s">
        <v>446</v>
      </c>
      <c r="C60" s="326" t="s">
        <v>534</v>
      </c>
      <c r="D60" s="327">
        <f>431.69*1.2-D49-3.47</f>
        <v>466.01799999999997</v>
      </c>
      <c r="E60" s="327">
        <v>0</v>
      </c>
      <c r="F60" s="327">
        <v>477.33</v>
      </c>
      <c r="G60" s="327">
        <v>0</v>
      </c>
      <c r="H60" s="327">
        <f>16.1*1.2</f>
        <v>19.32</v>
      </c>
      <c r="I60" s="327">
        <v>0</v>
      </c>
      <c r="J60" s="327">
        <f>304.38*1.2-45.42</f>
        <v>319.83599999999996</v>
      </c>
      <c r="K60" s="327">
        <v>0</v>
      </c>
      <c r="L60" s="327">
        <v>0</v>
      </c>
      <c r="M60" s="327">
        <v>0</v>
      </c>
      <c r="N60" s="321">
        <f>D60+F60+H60+J60+L60</f>
        <v>1282.5039999999999</v>
      </c>
    </row>
    <row r="61" spans="1:14">
      <c r="A61" s="307" t="s">
        <v>32</v>
      </c>
      <c r="B61" s="288" t="s">
        <v>179</v>
      </c>
      <c r="C61" s="308" t="s">
        <v>534</v>
      </c>
      <c r="D61" s="309">
        <v>0</v>
      </c>
      <c r="E61" s="309">
        <v>0</v>
      </c>
      <c r="F61" s="309">
        <v>0</v>
      </c>
      <c r="G61" s="309">
        <v>0</v>
      </c>
      <c r="H61" s="309">
        <v>0</v>
      </c>
      <c r="I61" s="309">
        <v>0</v>
      </c>
      <c r="J61" s="309">
        <v>0</v>
      </c>
      <c r="K61" s="309">
        <v>0</v>
      </c>
      <c r="L61" s="309">
        <v>0</v>
      </c>
      <c r="M61" s="309">
        <v>0</v>
      </c>
      <c r="N61" s="321"/>
    </row>
    <row r="62" spans="1:14">
      <c r="A62" s="307" t="s">
        <v>498</v>
      </c>
      <c r="B62" s="288" t="s">
        <v>499</v>
      </c>
      <c r="C62" s="308" t="s">
        <v>534</v>
      </c>
      <c r="D62" s="309">
        <v>0</v>
      </c>
      <c r="E62" s="309">
        <v>0</v>
      </c>
      <c r="F62" s="309">
        <v>0</v>
      </c>
      <c r="G62" s="309">
        <v>0</v>
      </c>
      <c r="H62" s="309">
        <v>0</v>
      </c>
      <c r="I62" s="309">
        <v>0</v>
      </c>
      <c r="J62" s="309">
        <v>0</v>
      </c>
      <c r="K62" s="309">
        <v>0</v>
      </c>
      <c r="L62" s="309">
        <v>0</v>
      </c>
      <c r="M62" s="309">
        <v>0</v>
      </c>
      <c r="N62" s="321"/>
    </row>
    <row r="63" spans="1:14">
      <c r="A63" s="306" t="s">
        <v>17</v>
      </c>
      <c r="B63" s="286" t="s">
        <v>181</v>
      </c>
      <c r="C63" s="305" t="s">
        <v>534</v>
      </c>
      <c r="D63" s="309">
        <v>0</v>
      </c>
      <c r="E63" s="309">
        <v>0</v>
      </c>
      <c r="F63" s="309">
        <v>0</v>
      </c>
      <c r="G63" s="309">
        <v>0</v>
      </c>
      <c r="H63" s="309">
        <v>0</v>
      </c>
      <c r="I63" s="309">
        <v>0</v>
      </c>
      <c r="J63" s="309">
        <v>0</v>
      </c>
      <c r="K63" s="309">
        <v>0</v>
      </c>
      <c r="L63" s="309">
        <v>0</v>
      </c>
      <c r="M63" s="309">
        <v>0</v>
      </c>
      <c r="N63" s="321"/>
    </row>
    <row r="64" spans="1:14" ht="22.5" customHeight="1">
      <c r="A64" s="307" t="s">
        <v>21</v>
      </c>
      <c r="B64" s="287" t="s">
        <v>182</v>
      </c>
      <c r="C64" s="308" t="s">
        <v>534</v>
      </c>
      <c r="D64" s="309">
        <v>0</v>
      </c>
      <c r="E64" s="309">
        <v>0</v>
      </c>
      <c r="F64" s="309">
        <v>0</v>
      </c>
      <c r="G64" s="309">
        <v>0</v>
      </c>
      <c r="H64" s="309">
        <v>0</v>
      </c>
      <c r="I64" s="309">
        <v>0</v>
      </c>
      <c r="J64" s="309">
        <v>0</v>
      </c>
      <c r="K64" s="309">
        <v>0</v>
      </c>
      <c r="L64" s="309">
        <v>0</v>
      </c>
      <c r="M64" s="309">
        <v>0</v>
      </c>
    </row>
    <row r="65" spans="1:13">
      <c r="A65" s="307" t="s">
        <v>22</v>
      </c>
      <c r="B65" s="287" t="s">
        <v>183</v>
      </c>
      <c r="C65" s="308" t="s">
        <v>534</v>
      </c>
      <c r="D65" s="309">
        <v>0</v>
      </c>
      <c r="E65" s="309">
        <v>0</v>
      </c>
      <c r="F65" s="309">
        <v>0</v>
      </c>
      <c r="G65" s="309">
        <v>0</v>
      </c>
      <c r="H65" s="309">
        <v>0</v>
      </c>
      <c r="I65" s="309">
        <v>0</v>
      </c>
      <c r="J65" s="309">
        <v>0</v>
      </c>
      <c r="K65" s="309">
        <v>0</v>
      </c>
      <c r="L65" s="309">
        <v>0</v>
      </c>
      <c r="M65" s="309">
        <v>0</v>
      </c>
    </row>
    <row r="66" spans="1:13">
      <c r="A66" s="307" t="s">
        <v>23</v>
      </c>
      <c r="B66" s="287" t="s">
        <v>516</v>
      </c>
      <c r="C66" s="308" t="s">
        <v>534</v>
      </c>
      <c r="D66" s="309">
        <v>0</v>
      </c>
      <c r="E66" s="309">
        <v>0</v>
      </c>
      <c r="F66" s="309">
        <v>0</v>
      </c>
      <c r="G66" s="309">
        <v>0</v>
      </c>
      <c r="H66" s="309">
        <v>0</v>
      </c>
      <c r="I66" s="309">
        <v>0</v>
      </c>
      <c r="J66" s="309">
        <v>0</v>
      </c>
      <c r="K66" s="309">
        <v>0</v>
      </c>
      <c r="L66" s="309">
        <v>0</v>
      </c>
      <c r="M66" s="309">
        <v>0</v>
      </c>
    </row>
    <row r="67" spans="1:13">
      <c r="A67" s="307" t="s">
        <v>25</v>
      </c>
      <c r="B67" s="287" t="s">
        <v>184</v>
      </c>
      <c r="C67" s="308" t="s">
        <v>534</v>
      </c>
      <c r="D67" s="309">
        <v>0</v>
      </c>
      <c r="E67" s="309">
        <v>0</v>
      </c>
      <c r="F67" s="309">
        <v>0</v>
      </c>
      <c r="G67" s="309">
        <v>0</v>
      </c>
      <c r="H67" s="309">
        <v>0</v>
      </c>
      <c r="I67" s="309">
        <v>0</v>
      </c>
      <c r="J67" s="309">
        <v>0</v>
      </c>
      <c r="K67" s="309">
        <v>0</v>
      </c>
      <c r="L67" s="309">
        <v>0</v>
      </c>
      <c r="M67" s="309">
        <v>0</v>
      </c>
    </row>
    <row r="68" spans="1:13">
      <c r="A68" s="307" t="s">
        <v>26</v>
      </c>
      <c r="B68" s="287" t="s">
        <v>185</v>
      </c>
      <c r="C68" s="308" t="s">
        <v>534</v>
      </c>
      <c r="D68" s="309">
        <v>0</v>
      </c>
      <c r="E68" s="309">
        <v>0</v>
      </c>
      <c r="F68" s="309">
        <v>0</v>
      </c>
      <c r="G68" s="309">
        <v>0</v>
      </c>
      <c r="H68" s="309">
        <v>0</v>
      </c>
      <c r="I68" s="309">
        <v>0</v>
      </c>
      <c r="J68" s="309">
        <v>0</v>
      </c>
      <c r="K68" s="309">
        <v>0</v>
      </c>
      <c r="L68" s="309">
        <v>0</v>
      </c>
      <c r="M68" s="309">
        <v>0</v>
      </c>
    </row>
    <row r="69" spans="1:13">
      <c r="A69" s="307" t="s">
        <v>74</v>
      </c>
      <c r="B69" s="288" t="s">
        <v>500</v>
      </c>
      <c r="C69" s="308" t="s">
        <v>534</v>
      </c>
      <c r="D69" s="309">
        <v>0</v>
      </c>
      <c r="E69" s="309">
        <v>0</v>
      </c>
      <c r="F69" s="309">
        <v>0</v>
      </c>
      <c r="G69" s="309">
        <v>0</v>
      </c>
      <c r="H69" s="309">
        <v>0</v>
      </c>
      <c r="I69" s="309">
        <v>0</v>
      </c>
      <c r="J69" s="309">
        <v>0</v>
      </c>
      <c r="K69" s="309">
        <v>0</v>
      </c>
      <c r="L69" s="309">
        <v>0</v>
      </c>
      <c r="M69" s="309">
        <v>0</v>
      </c>
    </row>
    <row r="70" spans="1:13" ht="31.5">
      <c r="A70" s="307" t="s">
        <v>525</v>
      </c>
      <c r="B70" s="289" t="s">
        <v>520</v>
      </c>
      <c r="C70" s="308" t="s">
        <v>534</v>
      </c>
      <c r="D70" s="310">
        <v>0</v>
      </c>
      <c r="E70" s="310">
        <v>0</v>
      </c>
      <c r="F70" s="310">
        <v>0</v>
      </c>
      <c r="G70" s="310">
        <v>0</v>
      </c>
      <c r="H70" s="310">
        <v>0</v>
      </c>
      <c r="I70" s="310">
        <v>0</v>
      </c>
      <c r="J70" s="310">
        <v>0</v>
      </c>
      <c r="K70" s="310">
        <v>0</v>
      </c>
      <c r="L70" s="310">
        <v>0</v>
      </c>
      <c r="M70" s="310">
        <v>0</v>
      </c>
    </row>
    <row r="71" spans="1:13">
      <c r="A71" s="307" t="s">
        <v>538</v>
      </c>
      <c r="B71" s="288" t="s">
        <v>524</v>
      </c>
      <c r="C71" s="308" t="s">
        <v>534</v>
      </c>
      <c r="D71" s="310">
        <v>0</v>
      </c>
      <c r="E71" s="310">
        <v>0</v>
      </c>
      <c r="F71" s="310">
        <v>0</v>
      </c>
      <c r="G71" s="310">
        <v>0</v>
      </c>
      <c r="H71" s="310">
        <v>0</v>
      </c>
      <c r="I71" s="310">
        <v>0</v>
      </c>
      <c r="J71" s="310">
        <v>0</v>
      </c>
      <c r="K71" s="310">
        <v>0</v>
      </c>
      <c r="L71" s="310">
        <v>0</v>
      </c>
      <c r="M71" s="310">
        <v>0</v>
      </c>
    </row>
    <row r="72" spans="1:13" ht="31.5">
      <c r="A72" s="307" t="s">
        <v>539</v>
      </c>
      <c r="B72" s="289" t="s">
        <v>526</v>
      </c>
      <c r="C72" s="308" t="s">
        <v>534</v>
      </c>
      <c r="D72" s="310">
        <v>0</v>
      </c>
      <c r="E72" s="310">
        <v>0</v>
      </c>
      <c r="F72" s="310">
        <v>0</v>
      </c>
      <c r="G72" s="310">
        <v>0</v>
      </c>
      <c r="H72" s="310">
        <v>0</v>
      </c>
      <c r="I72" s="310">
        <v>0</v>
      </c>
      <c r="J72" s="310">
        <v>0</v>
      </c>
      <c r="K72" s="310">
        <v>0</v>
      </c>
      <c r="L72" s="310">
        <v>0</v>
      </c>
      <c r="M72" s="310">
        <v>0</v>
      </c>
    </row>
    <row r="73" spans="1:13">
      <c r="A73" s="307" t="s">
        <v>27</v>
      </c>
      <c r="B73" s="287" t="s">
        <v>191</v>
      </c>
      <c r="C73" s="308" t="s">
        <v>534</v>
      </c>
      <c r="D73" s="309">
        <v>0</v>
      </c>
      <c r="E73" s="309">
        <v>0</v>
      </c>
      <c r="F73" s="309">
        <v>0</v>
      </c>
      <c r="G73" s="309">
        <v>0</v>
      </c>
      <c r="H73" s="309">
        <v>0</v>
      </c>
      <c r="I73" s="309">
        <v>0</v>
      </c>
      <c r="J73" s="309">
        <v>0</v>
      </c>
      <c r="K73" s="309">
        <v>0</v>
      </c>
      <c r="L73" s="309">
        <v>0</v>
      </c>
      <c r="M73" s="309">
        <v>0</v>
      </c>
    </row>
    <row r="74" spans="1:13">
      <c r="A74" s="307" t="s">
        <v>28</v>
      </c>
      <c r="B74" s="287" t="s">
        <v>192</v>
      </c>
      <c r="C74" s="308" t="s">
        <v>534</v>
      </c>
      <c r="D74" s="309">
        <v>0</v>
      </c>
      <c r="E74" s="309">
        <v>0</v>
      </c>
      <c r="F74" s="309">
        <v>0</v>
      </c>
      <c r="G74" s="309">
        <v>0</v>
      </c>
      <c r="H74" s="309">
        <v>0</v>
      </c>
      <c r="I74" s="309">
        <v>0</v>
      </c>
      <c r="J74" s="309">
        <v>0</v>
      </c>
      <c r="K74" s="309">
        <v>0</v>
      </c>
      <c r="L74" s="309">
        <v>0</v>
      </c>
      <c r="M74" s="309">
        <v>0</v>
      </c>
    </row>
    <row r="75" spans="1:13">
      <c r="A75" s="292"/>
    </row>
    <row r="76" spans="1:13">
      <c r="A76" s="344"/>
      <c r="B76" s="344"/>
      <c r="C76" s="344"/>
    </row>
    <row r="78" spans="1:13">
      <c r="A78" s="292"/>
    </row>
  </sheetData>
  <mergeCells count="17">
    <mergeCell ref="D13:M13"/>
    <mergeCell ref="A76:C76"/>
    <mergeCell ref="A13:A15"/>
    <mergeCell ref="B13:B15"/>
    <mergeCell ref="C13:C15"/>
    <mergeCell ref="D14:E14"/>
    <mergeCell ref="F14:G14"/>
    <mergeCell ref="L14:M14"/>
    <mergeCell ref="J14:K14"/>
    <mergeCell ref="H14:I14"/>
    <mergeCell ref="A10:C10"/>
    <mergeCell ref="A11:C11"/>
    <mergeCell ref="A4:C4"/>
    <mergeCell ref="A5:C5"/>
    <mergeCell ref="A6:C6"/>
    <mergeCell ref="A8:C8"/>
    <mergeCell ref="A9:C9"/>
  </mergeCells>
  <pageMargins left="0.31496062992125984" right="0.31496062992125984" top="0.35433070866141736" bottom="0.35433070866141736" header="0.31496062992125984" footer="0.31496062992125984"/>
  <pageSetup paperSize="8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проч</vt:lpstr>
      <vt:lpstr>Росэнергоатом</vt:lpstr>
      <vt:lpstr>Приложение 21</vt:lpstr>
      <vt:lpstr>'Приложение 21'!Область_печати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EE_ProtasovaIV</cp:lastModifiedBy>
  <cp:lastPrinted>2018-05-22T00:05:12Z</cp:lastPrinted>
  <dcterms:created xsi:type="dcterms:W3CDTF">2015-09-16T07:43:55Z</dcterms:created>
  <dcterms:modified xsi:type="dcterms:W3CDTF">2019-09-06T07:20:52Z</dcterms:modified>
</cp:coreProperties>
</file>