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4"/>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C60" i="19"/>
  <c r="F60"/>
  <c r="AC5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F44"/>
  <c r="F43"/>
  <c r="F42"/>
  <c r="F40"/>
  <c r="F38"/>
  <c r="F36"/>
  <c r="F35"/>
  <c r="F34"/>
  <c r="F32"/>
  <c r="F30"/>
  <c r="F29"/>
  <c r="L28"/>
  <c r="L48" s="1"/>
  <c r="L47" s="1"/>
  <c r="F28"/>
  <c r="E28"/>
  <c r="H27"/>
  <c r="AB27" s="1"/>
  <c r="F27"/>
  <c r="E27"/>
  <c r="AA26"/>
  <c r="Z26"/>
  <c r="Y26"/>
  <c r="X26"/>
  <c r="X46" s="1"/>
  <c r="X48" s="1"/>
  <c r="X47" s="1"/>
  <c r="W26"/>
  <c r="V26"/>
  <c r="U26"/>
  <c r="T26"/>
  <c r="S26"/>
  <c r="R26"/>
  <c r="Q26"/>
  <c r="P26"/>
  <c r="O26"/>
  <c r="N26"/>
  <c r="M26"/>
  <c r="L26"/>
  <c r="K26"/>
  <c r="J26"/>
  <c r="I26"/>
  <c r="H26"/>
  <c r="G26"/>
  <c r="F26"/>
  <c r="E26"/>
  <c r="C26"/>
  <c r="C48" s="1"/>
  <c r="E48" s="1"/>
  <c r="AB25"/>
  <c r="F25"/>
  <c r="E25"/>
  <c r="F24"/>
  <c r="T23"/>
  <c r="P23"/>
  <c r="E23"/>
  <c r="AA20"/>
  <c r="Z20"/>
  <c r="Y20"/>
  <c r="W20"/>
  <c r="V20"/>
  <c r="U20"/>
  <c r="T20"/>
  <c r="S20"/>
  <c r="R20"/>
  <c r="Q20"/>
  <c r="P20"/>
  <c r="O20"/>
  <c r="N20"/>
  <c r="M20"/>
  <c r="L20"/>
  <c r="K20"/>
  <c r="J20"/>
  <c r="I20"/>
  <c r="H20"/>
  <c r="G20"/>
  <c r="C20"/>
  <c r="E20" s="1"/>
  <c r="H21" i="14"/>
  <c r="G21"/>
  <c r="I21" s="1"/>
  <c r="AB28" i="19" l="1"/>
  <c r="AB26" s="1"/>
  <c r="H48"/>
  <c r="H47" s="1"/>
  <c r="AB48" s="1"/>
  <c r="F23"/>
  <c r="F20" s="1"/>
  <c r="F47"/>
  <c r="F48"/>
  <c r="F46"/>
  <c r="X23"/>
  <c r="X20" s="1"/>
  <c r="AB20" s="1"/>
  <c r="J20" i="17"/>
  <c r="I20"/>
  <c r="G20"/>
  <c r="F20"/>
  <c r="AB23"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<sst xmlns="http://schemas.openxmlformats.org/spreadsheetml/2006/main" count="3466" uniqueCount="553">
  <si>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</si>
  <si>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</si>
  <si>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</si>
  <si>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</si>
  <si>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</si>
  <si>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</si>
  <si>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</si>
  <si>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</si>
  <si>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</si>
  <si>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</si>
  <si>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</si>
  <si>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</si>
  <si>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</si>
  <si>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</si>
  <si>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</si>
  <si>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</si>
  <si>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</si>
  <si>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</si>
  <si>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</si>
  <si>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</si>
  <si>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</si>
  <si>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</si>
  <si>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</si>
  <si>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</si>
  <si>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</si>
  <si>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</si>
  <si>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</si>
  <si>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</si>
  <si>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</si>
  <si>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</si>
  <si>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</si>
  <si>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</si>
  <si>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</si>
  <si>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</si>
  <si>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</si>
  <si>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</si>
  <si>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</si>
  <si>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</si>
  <si>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</si>
  <si>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</si>
  <si>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</si>
  <si>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</si>
  <si>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</si>
  <si>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</si>
  <si>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</si>
  <si>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</si>
  <si>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</si>
  <si>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</si>
  <si>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</si>
  <si>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</si>
  <si>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</si>
  <si>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</si>
  <si>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</si>
  <si>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</si>
  <si>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</si>
  <si>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</si>
  <si>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</si>
  <si>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</si>
  <si>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</si>
  <si>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</si>
  <si>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</si>
  <si>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</si>
  <si>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</si>
  <si>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</si>
  <si>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</si>
  <si>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</si>
  <si>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</si>
  <si>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</si>
  <si>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</si>
  <si>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</si>
  <si>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</si>
  <si>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</si>
  <si>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</si>
  <si>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</si>
  <si>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</si>
  <si>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</si>
  <si>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</si>
  <si>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</si>
  <si>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</si>
  <si>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</si>
  <si>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</si>
  <si>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</si>
  <si>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</si>
  <si>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</si>
  <si>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</si>
  <si>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</si>
  <si>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</si>
  <si>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</si>
  <si>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</si>
  <si>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</si>
  <si>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</si>
  <si>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</si>
  <si>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</si>
  <si>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</si>
  <si>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</si>
  <si>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</si>
  <si>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</si>
  <si>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</si>
  <si>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</si>
  <si>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</si>
  <si>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</si>
  <si>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</si>
  <si>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</si>
  <si>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</si>
  <si>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</si>
  <si>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</si>
  <si>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</si>
  <si>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</si>
  <si>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</si>
  <si>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</si>
  <si>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</si>
  <si>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</si>
  <si>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</si>
  <si>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</si>
  <si>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</si>
  <si>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</si>
  <si>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</si>
  <si>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</si>
  <si>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</si>
  <si>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</si>
  <si>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</si>
  <si>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</si>
  <si>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</si>
  <si>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</si>
  <si>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</si>
  <si>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</si>
  <si>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</si>
  <si>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</si>
  <si>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</si>
  <si>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</si>
  <si>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</si>
  <si>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</si>
  <si>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</si>
  <si>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</si>
  <si>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</si>
  <si>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</si>
  <si>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</si>
  <si>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</si>
  <si>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</si>
  <si>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</si>
  <si>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</si>
  <si>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</si>
  <si>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</si>
  <si>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</si>
  <si>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</si>
  <si>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</si>
  <si>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</si>
  <si>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</si>
  <si>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</si>
  <si>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</si>
  <si>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</si>
  <si>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</si>
  <si>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</si>
  <si>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</si>
  <si>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</si>
  <si>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</si>
  <si>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</si>
  <si>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</si>
  <si>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</si>
  <si>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</si>
  <si>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</si>
  <si>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</si>
  <si>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</si>
  <si>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</si>
  <si>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</si>
  <si>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</si>
  <si>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</si>
  <si>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</si>
  <si>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</si>
  <si>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</si>
  <si>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</si>
  <si>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</si>
  <si>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</si>
  <si>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</si>
  <si>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</si>
  <si>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</si>
  <si>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</si>
  <si>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</si>
  <si>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</si>
  <si>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</si>
  <si>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</si>
  <si>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</si>
  <si>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</si>
  <si>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</si>
  <si>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</si>
  <si>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</si>
  <si>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</si>
  <si>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</si>
  <si>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</si>
  <si>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</si>
  <si>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</si>
  <si>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</si>
  <si>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</si>
  <si>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</si>
  <si>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</si>
  <si>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</si>
  <si>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</si>
  <si>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</si>
  <si>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</si>
  <si>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</si>
  <si>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</si>
  <si>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</si>
  <si>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</si>
  <si>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</si>
  <si>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</si>
  <si>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</si>
  <si>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</si>
  <si>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</si>
  <si>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</si>
  <si>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</si>
  <si>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</si>
  <si>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</si>
  <si>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</si>
  <si>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</si>
  <si>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</si>
  <si>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</si>
  <si>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</si>
  <si>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</si>
  <si>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</si>
  <si>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</si>
  <si>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</si>
  <si>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</si>
  <si>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</si>
  <si>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</si>
  <si>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</si>
  <si>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</si>
  <si>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</si>
  <si>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</si>
  <si>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</si>
  <si>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</si>
  <si>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</si>
  <si>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</si>
  <si>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</si>
  <si>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</si>
  <si>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</si>
  <si>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</si>
  <si>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</si>
  <si>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</si>
  <si>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</si>
  <si>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</si>
  <si>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</si>
  <si>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</si>
  <si>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</si>
  <si>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</si>
  <si>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</si>
  <si>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</si>
  <si>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</si>
  <si>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</si>
  <si>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</si>
  <si>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</si>
  <si>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</si>
  <si>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</si>
  <si>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</si>
  <si>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</si>
  <si>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</si>
  <si>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</si>
  <si>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</si>
  <si>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</si>
  <si>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</si>
  <si>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</si>
  <si>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</si>
  <si>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</si>
  <si>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</si>
  <si>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</si>
  <si>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</si>
  <si>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</si>
  <si>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</si>
  <si>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</si>
  <si>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</si>
  <si>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</si>
  <si>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</si>
  <si>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</si>
  <si>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</si>
  <si>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</si>
  <si>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</si>
  <si>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</si>
  <si>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</si>
  <si>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</si>
  <si>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</si>
  <si>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</si>
  <si>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</si>
  <si>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</si>
  <si>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</si>
  <si>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</si>
  <si>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</si>
  <si>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</si>
  <si>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</si>
  <si>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</si>
  <si>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</si>
  <si>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</si>
  <si>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</si>
  <si>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</si>
  <si>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</si>
  <si>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</si>
  <si>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</si>
  <si>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</si>
  <si>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</si>
  <si>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</si>
  <si>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</si>
  <si>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</si>
  <si>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</si>
  <si>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</si>
  <si>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</si>
  <si>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</si>
  <si>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</si>
  <si>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</si>
  <si>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</si>
  <si>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</si>
  <si>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</si>
  <si>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</si>
  <si>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</si>
  <si>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</si>
  <si>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</si>
  <si>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</si>
  <si>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</si>
  <si>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</si>
  <si>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</si>
  <si>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</si>
  <si>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</si>
  <si>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</si>
  <si>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</si>
  <si>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</si>
  <si>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</si>
  <si>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</si>
  <si>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</si>
  <si>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</si>
  <si>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</si>
  <si>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</si>
  <si>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</si>
  <si>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</si>
  <si>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</si>
  <si>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</si>
  <si>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</si>
  <si>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</si>
  <si>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</si>
  <si>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</si>
  <si>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</si>
  <si>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</si>
  <si>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</si>
  <si>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</si>
  <si>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</si>
  <si>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</si>
  <si>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</si>
  <si>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</si>
  <si>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</si>
  <si>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</si>
  <si>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</si>
  <si>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</si>
  <si>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</si>
  <si>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</si>
  <si>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</si>
  <si>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</si>
  <si>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</si>
  <si>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</si>
  <si>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</si>
  <si>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</si>
  <si>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</si>
  <si>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</si>
  <si>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</si>
  <si>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</si>
  <si>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</si>
  <si>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</si>
  <si>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</si>
  <si>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</si>
  <si>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</si>
  <si>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</si>
  <si>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</si>
  <si>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</si>
  <si>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</si>
  <si>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</si>
  <si>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</si>
  <si>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</si>
  <si>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</si>
  <si>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</si>
  <si>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</si>
  <si>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</si>
  <si>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</si>
  <si>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</si>
  <si>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</si>
  <si>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</si>
  <si>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</si>
  <si>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</si>
  <si>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</si>
  <si>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</si>
  <si>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</si>
  <si>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</si>
  <si>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</si>
  <si>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</si>
  <si>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</si>
  <si>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</si>
  <si>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</si>
  <si>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</si>
  <si>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</si>
  <si>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</si>
  <si>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</si>
  <si>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</si>
  <si>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</si>
  <si>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</si>
  <si>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</si>
  <si>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</si>
  <si>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</si>
  <si>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</si>
  <si>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</si>
  <si>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</si>
  <si>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</si>
  <si>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</si>
  <si>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</si>
  <si>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</si>
  <si>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</si>
  <si>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</si>
  <si>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</si>
  <si>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</si>
  <si>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</si>
  <si>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</si>
  <si>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</si>
  <si>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</si>
  <si>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</si>
  <si>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</si>
  <si>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</si>
  <si>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</si>
  <si>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</si>
  <si>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</si>
  <si>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</si>
  <si>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</si>
  <si>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</si>
  <si>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</si>
  <si>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</si>
  <si>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</si>
  <si>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</si>
  <si>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</si>
  <si>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</si>
  <si>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</si>
  <si>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</si>
  <si>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</si>
  <si>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</si>
  <si>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</si>
  <si>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</si>
  <si>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</si>
  <si>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</si>
  <si>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</si>
  <si>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</si>
  <si>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</si>
  <si>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</si>
  <si>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</si>
  <si>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</si>
  <si>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</si>
  <si>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</si>
  <si>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</si>
  <si>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</si>
  <si>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</si>
  <si>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</si>
  <si>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</si>
  <si>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</si>
  <si>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</si>
  <si>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</si>
  <si>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</si>
  <si>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</si>
  <si>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</si>
  <si>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</si>
  <si>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</si>
  <si>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</si>
  <si>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</si>
  <si>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</si>
  <si>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</si>
  <si>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</si>
  <si>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</si>
  <si>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</si>
  <si>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</si>
  <si>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</si>
  <si>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</si>
  <si>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</si>
  <si>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</si>
  <si>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</si>
  <si>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</si>
  <si>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</si>
  <si>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</si>
  <si>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</si>
  <si>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</si>
  <si>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</si>
  <si>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</si>
  <si>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</si>
  <si>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</si>
  <si>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</si>
  <si>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</si>
  <si>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</si>
  <si>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</si>
  <si>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</si>
  <si>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</si>
  <si>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</si>
  <si>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</si>
  <si>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</si>
  <si>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</si>
  <si>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</si>
  <si>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</si>
  <si>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</si>
  <si>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</si>
  <si>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</si>
  <si>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</si>
  <si>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</si>
  <si>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</si>
  <si>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</si>
  <si>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</si>
  <si>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</si>
  <si>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</si>
  <si>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</si>
  <si>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</si>
  <si>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</si>
  <si>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</si>
  <si>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</si>
  <si>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</si>
  <si>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</si>
  <si>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</si>
  <si>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</si>
  <si>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</si>
  <si>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</si>
  <si>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</si>
  <si>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</si>
  <si>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</si>
  <si>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</si>
  <si>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</si>
  <si>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</si>
  <si>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</si>
  <si>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</si>
  <si>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</si>
  <si>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</si>
  <si>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</si>
  <si>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</si>
  <si>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</si>
  <si>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</si>
  <si>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</si>
  <si>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</si>
  <si>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</si>
  <si>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</si>
  <si>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</si>
  <si>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</si>
  <si>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</si>
  <si>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04.10.2018г., Хабаровская дистанция электроснабжения</t>
  </si>
  <si>
    <t>J_ДВОСТ-264</t>
  </si>
  <si>
    <t>Техническое перевооружение объекта  "Кабельная линия 6кВ фидер N1 ст.Хабаровск-2" оп.29- ТП-4 новая</t>
  </si>
  <si>
    <t>КЛ-6 кВ ф-1 на ТП-4 новая</t>
  </si>
  <si>
    <t>Кабельная линия 6 кВ фидер N1 ст.Хабаровск-2 оп.29- ТП-4 новая</t>
  </si>
  <si>
    <t>ААБл 3х185, ААБл 3х240</t>
  </si>
  <si>
    <t>2*ААБЛ 3х240</t>
  </si>
  <si>
    <t>Техническое перевооружение с заменой КЛ малого сечения ААБл 3х185, ААБл 3х24 на 2*ААБЛ 3х240 мм 0,24 км.</t>
  </si>
  <si>
    <t>Кабельная линия 6 кВ фидер N1 ст.Хабаровск-2 оп.29- ТП-4 новая, находится в эксплуатации с 1985 года, выполнена кабелем ААБл 3х185, ААБл 3х240 мм, не соответствует нагрузкам.  Необходима замена кабеля, который не соответствует технической политике ОАО "РЖД", замена кабеля протяженностью 0,24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</si>
  <si>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</si>
  <si>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</si>
  <si>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</si>
  <si>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</si>
  <si>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</si>
  <si>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</si>
  <si>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 xml:space="preserve">План 2019 года </t>
  </si>
  <si>
    <t>1.Замещение (обновление) электрической сети</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</si>
</sst>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5" sqref="C25"/>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537</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1.43</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1.19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1" priority="2" operator="containsText" text="Х!">
      <formula>NOT(ISERROR(SEARCH("Х!",A5)))</formula>
    </cfRule>
  </conditionalFormatting>
  <conditionalFormatting sqref="A5:C5">
    <cfRule type="containsText" dxfId="5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3" activePane="bottomRight" state="frozen"/>
      <selection activeCell="A3" sqref="A3"/>
      <selection pane="topRight" activeCell="I3" sqref="I3"/>
      <selection pane="bottomLeft" activeCell="A20" sqref="A20"/>
      <selection pane="bottomRight" activeCell="D60" sqref="D20:D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J_ДВОСТ-264</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6кВ фидер N1 ст.Хабаровск-2" оп.29- ТП-4 новая</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551</v>
      </c>
      <c r="H16" s="395">
        <v>2020</v>
      </c>
      <c r="I16" s="396"/>
      <c r="J16" s="396"/>
      <c r="K16" s="396"/>
      <c r="L16" s="395">
        <v>2021</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545</v>
      </c>
      <c r="F18" s="252" t="s">
        <v>546</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1.432334687849923</v>
      </c>
      <c r="D20" s="137" t="s">
        <v>244</v>
      </c>
      <c r="E20" s="137">
        <f>C20</f>
        <v>1.432334687849923</v>
      </c>
      <c r="F20" s="137">
        <f t="shared" ref="F20" si="0">F23</f>
        <v>1.432334687849923</v>
      </c>
      <c r="G20" s="137">
        <f t="shared" ref="G20:AA20" si="1">SUM(G21:G25)</f>
        <v>0</v>
      </c>
      <c r="H20" s="137">
        <f t="shared" si="1"/>
        <v>0.17596799999999999</v>
      </c>
      <c r="I20" s="137">
        <f t="shared" si="1"/>
        <v>0</v>
      </c>
      <c r="J20" s="137">
        <f t="shared" si="1"/>
        <v>0</v>
      </c>
      <c r="K20" s="137">
        <f t="shared" si="1"/>
        <v>0</v>
      </c>
      <c r="L20" s="137">
        <f>SUM(L21:L25)</f>
        <v>1.2563666878499231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1.432334687849923</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0.17596799999999999</v>
      </c>
      <c r="D23" s="137" t="s">
        <v>244</v>
      </c>
      <c r="E23" s="137">
        <f>C23</f>
        <v>0.17596799999999999</v>
      </c>
      <c r="F23" s="137">
        <f>C20</f>
        <v>1.432334687849923</v>
      </c>
      <c r="G23" s="137">
        <v>0</v>
      </c>
      <c r="H23" s="136">
        <v>0.17596799999999999</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0.17596799999999999</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1.2563666878499231</v>
      </c>
      <c r="D25" s="137" t="s">
        <v>244</v>
      </c>
      <c r="E25" s="137">
        <f>C25</f>
        <v>1.2563666878499231</v>
      </c>
      <c r="F25" s="137">
        <f>C25</f>
        <v>1.2563666878499231</v>
      </c>
      <c r="G25" s="137">
        <v>0</v>
      </c>
      <c r="H25" s="136">
        <v>0</v>
      </c>
      <c r="I25" s="137" t="s">
        <v>244</v>
      </c>
      <c r="J25" s="137" t="s">
        <v>244</v>
      </c>
      <c r="K25" s="137" t="s">
        <v>244</v>
      </c>
      <c r="L25" s="136">
        <v>1.2563666878499231</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1.2563666878499231</v>
      </c>
      <c r="AC25" s="137">
        <v>0</v>
      </c>
    </row>
    <row r="26" spans="1:29" ht="33">
      <c r="A26" s="130" t="s">
        <v>20</v>
      </c>
      <c r="B26" s="131" t="s">
        <v>268</v>
      </c>
      <c r="C26" s="137">
        <f>C27+C28</f>
        <v>1.1936122398749358</v>
      </c>
      <c r="D26" s="137" t="s">
        <v>244</v>
      </c>
      <c r="E26" s="137">
        <f t="shared" ref="E26:F26" si="3">E27+E28</f>
        <v>1.1936122398749358</v>
      </c>
      <c r="F26" s="137">
        <f t="shared" si="3"/>
        <v>1.1936122398749358</v>
      </c>
      <c r="G26" s="137">
        <f t="shared" ref="G26:AA26" si="4">SUM(G27:G30)</f>
        <v>0</v>
      </c>
      <c r="H26" s="137">
        <f t="shared" si="4"/>
        <v>0.14663999999999999</v>
      </c>
      <c r="I26" s="137">
        <f t="shared" si="4"/>
        <v>0</v>
      </c>
      <c r="J26" s="137">
        <f t="shared" si="4"/>
        <v>0</v>
      </c>
      <c r="K26" s="137">
        <f t="shared" si="4"/>
        <v>0</v>
      </c>
      <c r="L26" s="137">
        <f t="shared" si="4"/>
        <v>1.0469722398749359</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1.1936122398749358</v>
      </c>
      <c r="AC26" s="137">
        <v>0</v>
      </c>
    </row>
    <row r="27" spans="1:29" ht="16.5">
      <c r="A27" s="130" t="s">
        <v>269</v>
      </c>
      <c r="B27" s="133" t="s">
        <v>270</v>
      </c>
      <c r="C27" s="137">
        <v>0.14663999999999999</v>
      </c>
      <c r="D27" s="137" t="s">
        <v>244</v>
      </c>
      <c r="E27" s="137">
        <f>C27</f>
        <v>0.14663999999999999</v>
      </c>
      <c r="F27" s="137">
        <f>C27</f>
        <v>0.14663999999999999</v>
      </c>
      <c r="G27" s="137">
        <v>0</v>
      </c>
      <c r="H27" s="136">
        <f>C27</f>
        <v>0.14663999999999999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0.14663999999999999</v>
      </c>
      <c r="AC27" s="137">
        <v>0</v>
      </c>
    </row>
    <row r="28" spans="1:29" ht="16.5">
      <c r="A28" s="130" t="s">
        <v>271</v>
      </c>
      <c r="B28" s="133" t="s">
        <v>272</v>
      </c>
      <c r="C28" s="137">
        <v>1.0469722398749359</v>
      </c>
      <c r="D28" s="137" t="s">
        <v>244</v>
      </c>
      <c r="E28" s="137">
        <f>C28</f>
        <v>1.0469722398749359</v>
      </c>
      <c r="F28" s="137">
        <f>C28</f>
        <v>1.0469722398749359</v>
      </c>
      <c r="G28" s="137">
        <v>0</v>
      </c>
      <c r="H28" s="136">
        <v>0</v>
      </c>
      <c r="I28" s="137" t="s">
        <v>244</v>
      </c>
      <c r="J28" s="137" t="s">
        <v>244</v>
      </c>
      <c r="K28" s="137" t="s">
        <v>244</v>
      </c>
      <c r="L28" s="136">
        <f>C28</f>
        <v>1.0469722398749359</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1.0469722398749359</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7">
        <v>0</v>
      </c>
      <c r="H31" s="137">
        <v>0</v>
      </c>
      <c r="I31" s="137">
        <v>0</v>
      </c>
      <c r="J31" s="137">
        <v>0</v>
      </c>
      <c r="K31" s="137">
        <v>0</v>
      </c>
      <c r="L31" s="137">
        <v>0</v>
      </c>
      <c r="M31" s="137">
        <v>0</v>
      </c>
      <c r="N31" s="137">
        <v>0</v>
      </c>
      <c r="O31" s="137">
        <v>0</v>
      </c>
      <c r="P31" s="137">
        <v>0</v>
      </c>
      <c r="Q31" s="137">
        <v>0</v>
      </c>
      <c r="R31" s="137">
        <v>0</v>
      </c>
      <c r="S31" s="137">
        <v>0</v>
      </c>
      <c r="T31" s="137">
        <v>0</v>
      </c>
      <c r="U31" s="137">
        <v>0</v>
      </c>
      <c r="V31" s="137">
        <v>0</v>
      </c>
      <c r="W31" s="137">
        <v>0</v>
      </c>
      <c r="X31" s="137">
        <v>0</v>
      </c>
      <c r="Y31" s="137">
        <v>0</v>
      </c>
      <c r="Z31" s="137">
        <v>0</v>
      </c>
      <c r="AA31" s="137">
        <v>0</v>
      </c>
      <c r="AB31" s="137">
        <v>0</v>
      </c>
      <c r="AC31" s="137">
        <v>0</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7">
        <v>0</v>
      </c>
      <c r="I33" s="137">
        <v>0</v>
      </c>
      <c r="J33" s="137">
        <v>0</v>
      </c>
      <c r="K33" s="137">
        <v>0</v>
      </c>
      <c r="L33" s="137">
        <v>0</v>
      </c>
      <c r="M33" s="137">
        <v>0</v>
      </c>
      <c r="N33" s="137">
        <v>0</v>
      </c>
      <c r="O33" s="137">
        <v>0</v>
      </c>
      <c r="P33" s="137">
        <v>0</v>
      </c>
      <c r="Q33" s="137">
        <v>0</v>
      </c>
      <c r="R33" s="137">
        <v>0</v>
      </c>
      <c r="S33" s="137">
        <v>0</v>
      </c>
      <c r="T33" s="137">
        <v>0</v>
      </c>
      <c r="U33" s="137">
        <v>0</v>
      </c>
      <c r="V33" s="137">
        <v>0</v>
      </c>
      <c r="W33" s="137">
        <v>0</v>
      </c>
      <c r="X33" s="137">
        <v>0</v>
      </c>
      <c r="Y33" s="137">
        <v>0</v>
      </c>
      <c r="Z33" s="137">
        <v>0</v>
      </c>
      <c r="AA33" s="137">
        <v>0</v>
      </c>
      <c r="AB33" s="137">
        <v>0</v>
      </c>
      <c r="AC33" s="137">
        <v>0</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0.24</v>
      </c>
      <c r="D37" s="137" t="s">
        <v>244</v>
      </c>
      <c r="E37" s="137">
        <v>0.24</v>
      </c>
      <c r="F37" s="137">
        <v>0.24</v>
      </c>
      <c r="G37" s="137">
        <v>0</v>
      </c>
      <c r="H37" s="136">
        <v>0</v>
      </c>
      <c r="I37" s="137" t="s">
        <v>244</v>
      </c>
      <c r="J37" s="137" t="s">
        <v>244</v>
      </c>
      <c r="K37" s="137" t="s">
        <v>244</v>
      </c>
      <c r="L37" s="137">
        <v>0.24</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0.24</v>
      </c>
      <c r="AC37" s="137">
        <v>0</v>
      </c>
    </row>
    <row r="38" spans="1:30" ht="16.5">
      <c r="A38" s="132" t="s">
        <v>290</v>
      </c>
      <c r="B38" s="135" t="s">
        <v>547</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7">
        <v>0</v>
      </c>
      <c r="I41" s="137">
        <v>0</v>
      </c>
      <c r="J41" s="137">
        <v>0</v>
      </c>
      <c r="K41" s="137">
        <v>0</v>
      </c>
      <c r="L41" s="137">
        <v>0</v>
      </c>
      <c r="M41" s="137">
        <v>0</v>
      </c>
      <c r="N41" s="137">
        <v>0</v>
      </c>
      <c r="O41" s="137">
        <v>0</v>
      </c>
      <c r="P41" s="137">
        <v>0</v>
      </c>
      <c r="Q41" s="137">
        <v>0</v>
      </c>
      <c r="R41" s="137">
        <v>0</v>
      </c>
      <c r="S41" s="137">
        <v>0</v>
      </c>
      <c r="T41" s="137">
        <v>0</v>
      </c>
      <c r="U41" s="137">
        <v>0</v>
      </c>
      <c r="V41" s="137">
        <v>0</v>
      </c>
      <c r="W41" s="137">
        <v>0</v>
      </c>
      <c r="X41" s="137">
        <v>0</v>
      </c>
      <c r="Y41" s="137">
        <v>0</v>
      </c>
      <c r="Z41" s="137">
        <v>0</v>
      </c>
      <c r="AA41" s="137">
        <v>0</v>
      </c>
      <c r="AB41" s="137">
        <v>0</v>
      </c>
      <c r="AC41" s="137">
        <v>0</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0.24</v>
      </c>
      <c r="D45" s="137" t="s">
        <v>244</v>
      </c>
      <c r="E45" s="137">
        <v>0.24</v>
      </c>
      <c r="F45" s="137">
        <v>0.24</v>
      </c>
      <c r="G45" s="137">
        <v>0</v>
      </c>
      <c r="H45" s="136">
        <v>0</v>
      </c>
      <c r="I45" s="137" t="s">
        <v>244</v>
      </c>
      <c r="J45" s="137" t="s">
        <v>244</v>
      </c>
      <c r="K45" s="137" t="s">
        <v>244</v>
      </c>
      <c r="L45" s="137">
        <v>0.24</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0.24</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1.1936122398749358</v>
      </c>
      <c r="G47" s="137">
        <f t="shared" ref="G47:AA47" si="5">SUM(G48:G53)</f>
        <v>0</v>
      </c>
      <c r="H47" s="137">
        <f>H48</f>
        <v>0.14663999999999999</v>
      </c>
      <c r="I47" s="137">
        <f t="shared" si="5"/>
        <v>0</v>
      </c>
      <c r="J47" s="137">
        <f t="shared" si="5"/>
        <v>0</v>
      </c>
      <c r="K47" s="137">
        <f t="shared" si="5"/>
        <v>0</v>
      </c>
      <c r="L47" s="137">
        <f>L48</f>
        <v>1.0469722398749359</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1.1936122398749358</v>
      </c>
      <c r="D48" s="137" t="s">
        <v>244</v>
      </c>
      <c r="E48" s="137">
        <f>C48</f>
        <v>1.1936122398749358</v>
      </c>
      <c r="F48" s="137">
        <f>C48</f>
        <v>1.1936122398749358</v>
      </c>
      <c r="G48" s="137">
        <v>0</v>
      </c>
      <c r="H48" s="136">
        <f>H27</f>
        <v>0.14663999999999999</v>
      </c>
      <c r="I48" s="137" t="s">
        <v>244</v>
      </c>
      <c r="J48" s="137" t="s">
        <v>244</v>
      </c>
      <c r="K48" s="137" t="s">
        <v>244</v>
      </c>
      <c r="L48" s="136">
        <f>L28</f>
        <v>1.0469722398749359</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1.1936122398749358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7">
        <v>0</v>
      </c>
      <c r="I50" s="137">
        <v>0</v>
      </c>
      <c r="J50" s="137">
        <v>0</v>
      </c>
      <c r="K50" s="137">
        <v>0</v>
      </c>
      <c r="L50" s="137">
        <v>0</v>
      </c>
      <c r="M50" s="137">
        <v>0</v>
      </c>
      <c r="N50" s="137">
        <v>0</v>
      </c>
      <c r="O50" s="137">
        <v>0</v>
      </c>
      <c r="P50" s="137">
        <v>0</v>
      </c>
      <c r="Q50" s="137">
        <v>0</v>
      </c>
      <c r="R50" s="137">
        <v>0</v>
      </c>
      <c r="S50" s="137">
        <v>0</v>
      </c>
      <c r="T50" s="137">
        <v>0</v>
      </c>
      <c r="U50" s="137">
        <v>0</v>
      </c>
      <c r="V50" s="137">
        <v>0</v>
      </c>
      <c r="W50" s="137">
        <v>0</v>
      </c>
      <c r="X50" s="137">
        <v>0</v>
      </c>
      <c r="Y50" s="137">
        <v>0</v>
      </c>
      <c r="Z50" s="137">
        <v>0</v>
      </c>
      <c r="AA50" s="137">
        <v>0</v>
      </c>
      <c r="AB50" s="137">
        <v>0</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0.24</v>
      </c>
      <c r="D52" s="137" t="s">
        <v>244</v>
      </c>
      <c r="E52" s="137">
        <v>0.24</v>
      </c>
      <c r="F52" s="137">
        <v>0.24</v>
      </c>
      <c r="G52" s="137">
        <v>0</v>
      </c>
      <c r="H52" s="136">
        <v>0</v>
      </c>
      <c r="I52" s="137" t="s">
        <v>244</v>
      </c>
      <c r="J52" s="137" t="s">
        <v>244</v>
      </c>
      <c r="K52" s="137" t="s">
        <v>244</v>
      </c>
      <c r="L52" s="137">
        <v>0.24</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0.24</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v>
      </c>
      <c r="D57" s="137" t="s">
        <v>244</v>
      </c>
      <c r="E57" s="137">
        <v>0</v>
      </c>
      <c r="F57" s="137">
        <v>0</v>
      </c>
      <c r="G57" s="137">
        <v>0</v>
      </c>
      <c r="H57" s="137">
        <v>0</v>
      </c>
      <c r="I57" s="137">
        <v>0</v>
      </c>
      <c r="J57" s="137">
        <v>0</v>
      </c>
      <c r="K57" s="137">
        <v>0</v>
      </c>
      <c r="L57" s="137">
        <v>0</v>
      </c>
      <c r="M57" s="137">
        <v>0</v>
      </c>
      <c r="N57" s="137">
        <v>0</v>
      </c>
      <c r="O57" s="137">
        <v>0</v>
      </c>
      <c r="P57" s="137">
        <v>0</v>
      </c>
      <c r="Q57" s="137">
        <v>0</v>
      </c>
      <c r="R57" s="137">
        <v>0</v>
      </c>
      <c r="S57" s="137">
        <v>0</v>
      </c>
      <c r="T57" s="137">
        <v>0</v>
      </c>
      <c r="U57" s="137">
        <v>0</v>
      </c>
      <c r="V57" s="137">
        <v>0</v>
      </c>
      <c r="W57" s="137">
        <v>0</v>
      </c>
      <c r="X57" s="137">
        <v>0</v>
      </c>
      <c r="Y57" s="137">
        <v>0</v>
      </c>
      <c r="Z57" s="137">
        <v>0</v>
      </c>
      <c r="AA57" s="137">
        <v>0</v>
      </c>
      <c r="AB57" s="137">
        <v>0</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0.24</v>
      </c>
      <c r="D59" s="137" t="s">
        <v>244</v>
      </c>
      <c r="E59" s="137">
        <v>0.24</v>
      </c>
      <c r="F59" s="137">
        <v>0.24</v>
      </c>
      <c r="G59" s="137">
        <v>0</v>
      </c>
      <c r="H59" s="136">
        <v>0</v>
      </c>
      <c r="I59" s="137" t="s">
        <v>244</v>
      </c>
      <c r="J59" s="137" t="s">
        <v>244</v>
      </c>
      <c r="K59" s="137" t="s">
        <v>244</v>
      </c>
      <c r="L59" s="137">
        <v>0.24</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0.24</v>
      </c>
      <c r="AC59" s="137">
        <f t="shared" ref="AC59:AC60" si="7">H59+L59+P59+T59+X59</f>
        <v>0.24</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7"/>
        <v>0</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48" priority="51" operator="containsText" text="х!">
      <formula>NOT(ISERROR(SEARCH("х!",H18)))</formula>
    </cfRule>
  </conditionalFormatting>
  <conditionalFormatting sqref="I21:K25 M21:O25 Q21:S25 U21:W25 Y21:AA25 AC21:AC25 D40:D46 D48:D54 D56:D60 I27:K30 M27:O30 Q27:S30 U27:W30 Y27:AA30 Y48:AA54 Y56:AA60 AC56:AC60 C20:AC20 AC27:AC30 AC32:AC38 Y32:AA38 U32:W38 Q32:S38 M32:O38 I32:K38 Y40:AA46 AC40:AC46 AC48:AC54 D21:D25 D32:D38 D27:D30 G32:G38 G27:G30 G21:G25 G56:G60 G48:G54 G40:G46 C21:C60 D31:AC31 C33:AC33 C39:AC39 C41:AC41 C50:AC50 C57:AC57 E21:F60 AB21:AB60 U40:W46 Q40:S46 M40:O46 I40:K46 C45:G45 Y45:AB45 U48:W54 Q48:S54 M48:O54 I48:K54 C52:G52 Y52:AB52 U56:W60 Q56:S60 M56:O60 I56:K60 C59:G59 Y59:AB59">
    <cfRule type="containsText" dxfId="47" priority="50" operator="containsText" text="х!">
      <formula>NOT(ISERROR(SEARCH("х!",C20)))</formula>
    </cfRule>
  </conditionalFormatting>
  <conditionalFormatting sqref="I21:K25 M21:O25 Q21:S25 U21:W25 Y21:AA25 AC21:AC25 D40:D46 D48:D54 D56:D60 I27:K30 M27:O30 Q27:S30 U27:W30 Y27:AA30 Y48:AA54 Y56:AA60 AC56:AC60 C20:AC20 AC27:AC30 AC32:AC38 Y32:AA38 U32:W38 Q32:S38 M32:O38 I32:K38 Y40:AA46 AC40:AC46 AC48:AC54 D21:D25 D32:D38 D27:D30 G32:G38 G27:G30 G21:G25 G56:G60 G48:G54 G40:G46 C21:C60 D31:AC31 C33:AC33 C39:AC39 C41:AC41 C50:AC50 C57:AC57 E21:F60 AB21:AB60 U40:W46 Q40:S46 M40:O46 I40:K46 C45:G45 Y45:AB45 U48:W54 Q48:S54 M48:O54 I48:K54 C52:G52 Y52:AB52 U56:W60 Q56:S60 M56:O60 I56:K60 C59:G59 Y59:AB59">
    <cfRule type="containsBlanks" dxfId="46" priority="49">
      <formula>LEN(TRIM(C20))=0</formula>
    </cfRule>
  </conditionalFormatting>
  <conditionalFormatting sqref="H21:H22 L21:L22 P21:P22 T21:T22 X21:X22">
    <cfRule type="containsText" dxfId="45" priority="48" operator="containsText" text="х!">
      <formula>NOT(ISERROR(SEARCH("х!",H21)))</formula>
    </cfRule>
  </conditionalFormatting>
  <conditionalFormatting sqref="H21:H22 L21:L22 P21:P22 T21:T22 X21:X22">
    <cfRule type="containsBlanks" dxfId="44" priority="47">
      <formula>LEN(TRIM(H21))=0</formula>
    </cfRule>
  </conditionalFormatting>
  <conditionalFormatting sqref="X23 T23 P23 H23 L23">
    <cfRule type="containsText" dxfId="43" priority="46" operator="containsText" text="х!">
      <formula>NOT(ISERROR(SEARCH("х!",H23)))</formula>
    </cfRule>
  </conditionalFormatting>
  <conditionalFormatting sqref="X23 T23 P23 H23 L23">
    <cfRule type="containsBlanks" dxfId="42" priority="45">
      <formula>LEN(TRIM(H23))=0</formula>
    </cfRule>
  </conditionalFormatting>
  <conditionalFormatting sqref="H28:H30 L28:L30 X28:X30 T28:T30 P28:P30">
    <cfRule type="containsText" dxfId="41" priority="44" operator="containsText" text="х!">
      <formula>NOT(ISERROR(SEARCH("х!",H28)))</formula>
    </cfRule>
  </conditionalFormatting>
  <conditionalFormatting sqref="H28:H30 L28:L30 X28:X30 T28:T30 P28:P30">
    <cfRule type="containsBlanks" dxfId="40" priority="43">
      <formula>LEN(TRIM(H28))=0</formula>
    </cfRule>
  </conditionalFormatting>
  <conditionalFormatting sqref="D26 AC26 G26:AA26">
    <cfRule type="containsText" dxfId="39" priority="42" operator="containsText" text="х!">
      <formula>NOT(ISERROR(SEARCH("х!",D26)))</formula>
    </cfRule>
  </conditionalFormatting>
  <conditionalFormatting sqref="D26 AC26 G26:AA26">
    <cfRule type="containsBlanks" dxfId="38" priority="41">
      <formula>LEN(TRIM(D26))=0</formula>
    </cfRule>
  </conditionalFormatting>
  <conditionalFormatting sqref="D40:D46 D48 I27:K30 M27:O30 Q27:S30 U27:W30 U48:W48 Q48:S48 M48:O48 I48:K48 U32:W38 Q32:S38 M32:O38 I32:K38 D32:D38 D27:D30 G32:G38 G27:G30 G48 G40:G46 C26:C48 D31:AC31 C33:AC33 C39:AC39 C41:AC41 E26:F48 U40:W46 Q40:S46 M40:O46 I40:K46 C45:G45">
    <cfRule type="containsText" dxfId="37" priority="38" operator="containsText" text="х!">
      <formula>NOT(ISERROR(SEARCH("х!",C26)))</formula>
    </cfRule>
  </conditionalFormatting>
  <conditionalFormatting sqref="D40:D46 D48 I27:K30 M27:O30 Q27:S30 U27:W30 U48:W48 Q48:S48 M48:O48 I48:K48 U32:W38 Q32:S38 M32:O38 I32:K38 D32:D38 D27:D30 G32:G38 G27:G30 G48 G40:G46 C26:C48 D31:AC31 C33:AC33 C39:AC39 C41:AC41 E26:F48 U40:W46 Q40:S46 M40:O46 I40:K46 C45:G45">
    <cfRule type="containsBlanks" dxfId="36" priority="37">
      <formula>LEN(TRIM(C26))=0</formula>
    </cfRule>
  </conditionalFormatting>
  <conditionalFormatting sqref="H28:H30 L28:L30 X28:X30 T28:T30 P28:P30">
    <cfRule type="containsText" dxfId="35" priority="36" operator="containsText" text="х!">
      <formula>NOT(ISERROR(SEARCH("х!",H28)))</formula>
    </cfRule>
  </conditionalFormatting>
  <conditionalFormatting sqref="H28:H30 L28:L30 X28:X30 T28:T30 P28:P30">
    <cfRule type="containsBlanks" dxfId="34" priority="35">
      <formula>LEN(TRIM(H28))=0</formula>
    </cfRule>
  </conditionalFormatting>
  <conditionalFormatting sqref="D26 G26:X26">
    <cfRule type="containsText" dxfId="33" priority="34" operator="containsText" text="х!">
      <formula>NOT(ISERROR(SEARCH("х!",D26)))</formula>
    </cfRule>
  </conditionalFormatting>
  <conditionalFormatting sqref="D26 G26:X26">
    <cfRule type="containsBlanks" dxfId="32" priority="33">
      <formula>LEN(TRIM(D26))=0</formula>
    </cfRule>
  </conditionalFormatting>
  <conditionalFormatting sqref="C50:AC50">
    <cfRule type="containsText" dxfId="31" priority="32" operator="containsText" text="х!">
      <formula>NOT(ISERROR(SEARCH("х!",C50)))</formula>
    </cfRule>
  </conditionalFormatting>
  <conditionalFormatting sqref="C50:AC50">
    <cfRule type="containsBlanks" dxfId="30" priority="31">
      <formula>LEN(TRIM(C50))=0</formula>
    </cfRule>
  </conditionalFormatting>
  <conditionalFormatting sqref="C57:AC57">
    <cfRule type="containsText" dxfId="29" priority="30" operator="containsText" text="х!">
      <formula>NOT(ISERROR(SEARCH("х!",C57)))</formula>
    </cfRule>
  </conditionalFormatting>
  <conditionalFormatting sqref="C57:AC57">
    <cfRule type="containsBlanks" dxfId="28" priority="29">
      <formula>LEN(TRIM(C57))=0</formula>
    </cfRule>
  </conditionalFormatting>
  <conditionalFormatting sqref="L37">
    <cfRule type="containsText" dxfId="27" priority="28" operator="containsText" text="х!">
      <formula>NOT(ISERROR(SEARCH("х!",L37)))</formula>
    </cfRule>
  </conditionalFormatting>
  <conditionalFormatting sqref="L37">
    <cfRule type="containsBlanks" dxfId="26" priority="27">
      <formula>LEN(TRIM(L37))=0</formula>
    </cfRule>
  </conditionalFormatting>
  <conditionalFormatting sqref="L37">
    <cfRule type="containsText" dxfId="25" priority="26" operator="containsText" text="х!">
      <formula>NOT(ISERROR(SEARCH("х!",L37)))</formula>
    </cfRule>
  </conditionalFormatting>
  <conditionalFormatting sqref="L37">
    <cfRule type="containsBlanks" dxfId="24" priority="25">
      <formula>LEN(TRIM(L37))=0</formula>
    </cfRule>
  </conditionalFormatting>
  <conditionalFormatting sqref="AB37">
    <cfRule type="containsText" dxfId="23" priority="24" operator="containsText" text="х!">
      <formula>NOT(ISERROR(SEARCH("х!",AB37)))</formula>
    </cfRule>
  </conditionalFormatting>
  <conditionalFormatting sqref="AB37">
    <cfRule type="containsBlanks" dxfId="22" priority="23">
      <formula>LEN(TRIM(AB37))=0</formula>
    </cfRule>
  </conditionalFormatting>
  <conditionalFormatting sqref="L45">
    <cfRule type="containsText" dxfId="21" priority="22" operator="containsText" text="х!">
      <formula>NOT(ISERROR(SEARCH("х!",L45)))</formula>
    </cfRule>
  </conditionalFormatting>
  <conditionalFormatting sqref="L45">
    <cfRule type="containsBlanks" dxfId="20" priority="21">
      <formula>LEN(TRIM(L45))=0</formula>
    </cfRule>
  </conditionalFormatting>
  <conditionalFormatting sqref="L45">
    <cfRule type="containsText" dxfId="19" priority="20" operator="containsText" text="х!">
      <formula>NOT(ISERROR(SEARCH("х!",L45)))</formula>
    </cfRule>
  </conditionalFormatting>
  <conditionalFormatting sqref="L45">
    <cfRule type="containsBlanks" dxfId="18" priority="19">
      <formula>LEN(TRIM(L45))=0</formula>
    </cfRule>
  </conditionalFormatting>
  <conditionalFormatting sqref="AB45">
    <cfRule type="containsText" dxfId="17" priority="18" operator="containsText" text="х!">
      <formula>NOT(ISERROR(SEARCH("х!",AB45)))</formula>
    </cfRule>
  </conditionalFormatting>
  <conditionalFormatting sqref="AB45">
    <cfRule type="containsBlanks" dxfId="16" priority="17">
      <formula>LEN(TRIM(AB45))=0</formula>
    </cfRule>
  </conditionalFormatting>
  <conditionalFormatting sqref="U52:W52 Q52:S52 M52:O52 I52:K52 C52:G52">
    <cfRule type="containsText" dxfId="15" priority="16" operator="containsText" text="х!">
      <formula>NOT(ISERROR(SEARCH("х!",C52)))</formula>
    </cfRule>
  </conditionalFormatting>
  <conditionalFormatting sqref="U52:W52 Q52:S52 M52:O52 I52:K52 C52:G52">
    <cfRule type="containsBlanks" dxfId="14" priority="15">
      <formula>LEN(TRIM(C52))=0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cfRule type="containsText" dxfId="11" priority="12" operator="containsText" text="х!">
      <formula>NOT(ISERROR(SEARCH("х!",L52)))</formula>
    </cfRule>
  </conditionalFormatting>
  <conditionalFormatting sqref="L52">
    <cfRule type="containsBlanks" dxfId="10" priority="11">
      <formula>LEN(TRIM(L52))=0</formula>
    </cfRule>
  </conditionalFormatting>
  <conditionalFormatting sqref="AB52">
    <cfRule type="containsText" dxfId="9" priority="10" operator="containsText" text="х!">
      <formula>NOT(ISERROR(SEARCH("х!",AB52)))</formula>
    </cfRule>
  </conditionalFormatting>
  <conditionalFormatting sqref="AB52">
    <cfRule type="containsBlanks" dxfId="8" priority="9">
      <formula>LEN(TRIM(AB52))=0</formula>
    </cfRule>
  </conditionalFormatting>
  <conditionalFormatting sqref="U59:W59 Q59:S59 M59:O59 I59:K59 C59:G59">
    <cfRule type="containsText" dxfId="7" priority="8" operator="containsText" text="х!">
      <formula>NOT(ISERROR(SEARCH("х!",C59)))</formula>
    </cfRule>
  </conditionalFormatting>
  <conditionalFormatting sqref="U59:W59 Q59:S59 M59:O59 I59:K59 C59:G59">
    <cfRule type="containsBlanks" dxfId="6" priority="7">
      <formula>LEN(TRIM(C59))=0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J_ДВОСТ-264</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 6кВ фидер N1 ст.Хабаровск-2" оп.29- ТП-4 новая</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4" sqref="B34"/>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J_ДВОСТ-264</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 6кВ фидер N1 ст.Хабаровск-2" оп.29- ТП-4 новая</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6кВ фидер N1 ст.Хабаровск-2" оп.29- ТП-4 новая</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J_ДВОСТ-264</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 6кВ фидер N1 ст.Хабаровск-2" оп.29- ТП-4 новая</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J_ДВОСТ-264</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 6кВ фидер N1 ст.Хабаровск-2" оп.29- ТП-4 новая</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S31" sqref="S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J_ДВОСТ-264</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 6кВ фидер N1 ст.Хабаровск-2" оп.29- ТП-4 новая</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КЛ-6 кВ ф-1 на ТП-4 новая</v>
      </c>
      <c r="D21" s="303" t="s">
        <v>540</v>
      </c>
      <c r="E21" s="303" t="str">
        <f>D21</f>
        <v>Кабельная линия 6 кВ фидер N1 ст.Хабаровск-2 оп.29- ТП-4 новая</v>
      </c>
      <c r="F21" s="303">
        <v>6</v>
      </c>
      <c r="G21" s="303">
        <f>F21</f>
        <v>6</v>
      </c>
      <c r="H21" s="303">
        <f>F21</f>
        <v>6</v>
      </c>
      <c r="I21" s="303">
        <f>G21</f>
        <v>6</v>
      </c>
      <c r="J21" s="303">
        <v>1985</v>
      </c>
      <c r="K21" s="303">
        <v>2</v>
      </c>
      <c r="L21" s="303">
        <v>2</v>
      </c>
      <c r="M21" s="303" t="s">
        <v>541</v>
      </c>
      <c r="N21" s="303" t="s">
        <v>542</v>
      </c>
      <c r="O21" s="303" t="s">
        <v>549</v>
      </c>
      <c r="P21" s="303" t="s">
        <v>549</v>
      </c>
      <c r="Q21" s="303">
        <v>0.24</v>
      </c>
      <c r="R21" s="303">
        <v>0.24</v>
      </c>
      <c r="S21" s="303" t="s">
        <v>136</v>
      </c>
      <c r="T21" s="303" t="s">
        <v>136</v>
      </c>
      <c r="U21" s="303" t="s">
        <v>136</v>
      </c>
      <c r="V21" s="303" t="s">
        <v>533</v>
      </c>
      <c r="W21" s="303" t="s">
        <v>533</v>
      </c>
      <c r="X21" s="303" t="s">
        <v>136</v>
      </c>
      <c r="Y21" s="303" t="s">
        <v>136</v>
      </c>
      <c r="Z21" s="303" t="s">
        <v>536</v>
      </c>
      <c r="AA21" s="303" t="s">
        <v>543</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tabSelected="1"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J_ДВОСТ-264</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6кВ фидер N1 ст.Хабаровск-2" оп.29- ТП-4 новая</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1.43</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J_ДВОСТ-264</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 6кВ фидер N1 ст.Хабаровск-2" оп.29- ТП-4 новая</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8" t="s">
        <v>9</v>
      </c>
      <c r="B3" s="358"/>
      <c r="C3" s="358"/>
      <c r="D3" s="358"/>
      <c r="E3" s="358"/>
      <c r="F3" s="358"/>
      <c r="G3" s="358"/>
      <c r="H3" s="358"/>
      <c r="I3" s="358"/>
      <c r="J3" s="358"/>
      <c r="K3" s="358"/>
      <c r="L3" s="358"/>
      <c r="M3" s="358"/>
      <c r="N3" s="358"/>
      <c r="O3" s="358"/>
      <c r="P3" s="11"/>
      <c r="Q3" s="11"/>
      <c r="R3" s="11"/>
      <c r="S3" s="11"/>
      <c r="T3" s="11"/>
      <c r="U3" s="11"/>
      <c r="V3" s="11"/>
      <c r="W3" s="11"/>
      <c r="X3" s="11"/>
      <c r="Y3" s="11"/>
      <c r="Z3" s="11"/>
    </row>
    <row r="4" spans="1:28" s="10" customFormat="1" ht="18.75">
      <c r="A4" s="358"/>
      <c r="B4" s="358"/>
      <c r="C4" s="358"/>
      <c r="D4" s="358"/>
      <c r="E4" s="358"/>
      <c r="F4" s="358"/>
      <c r="G4" s="358"/>
      <c r="H4" s="358"/>
      <c r="I4" s="358"/>
      <c r="J4" s="358"/>
      <c r="K4" s="358"/>
      <c r="L4" s="358"/>
      <c r="M4" s="358"/>
      <c r="N4" s="358"/>
      <c r="O4" s="358"/>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8"/>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10" customFormat="1" ht="18.75">
      <c r="A8" s="356" t="str">
        <f>' 1. паспорт местополож'!A8:C8</f>
        <v>J_ДВОСТ-264</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9"/>
      <c r="B10" s="359"/>
      <c r="C10" s="359"/>
      <c r="D10" s="359"/>
      <c r="E10" s="359"/>
      <c r="F10" s="359"/>
      <c r="G10" s="359"/>
      <c r="H10" s="359"/>
      <c r="I10" s="359"/>
      <c r="J10" s="359"/>
      <c r="K10" s="359"/>
      <c r="L10" s="359"/>
      <c r="M10" s="359"/>
      <c r="N10" s="359"/>
      <c r="O10" s="359"/>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6кВ фидер N1 ст.Хабаровск-2" оп.29- ТП-4 новая</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55" t="s">
        <v>203</v>
      </c>
      <c r="B14" s="355"/>
      <c r="C14" s="355"/>
      <c r="D14" s="355"/>
      <c r="E14" s="355"/>
      <c r="F14" s="355"/>
      <c r="G14" s="355"/>
      <c r="H14" s="355"/>
      <c r="I14" s="355"/>
      <c r="J14" s="355"/>
      <c r="K14" s="355"/>
      <c r="L14" s="355"/>
      <c r="M14" s="355"/>
      <c r="N14" s="355"/>
      <c r="O14" s="355"/>
      <c r="P14" s="5"/>
      <c r="Q14" s="5"/>
      <c r="R14" s="5"/>
      <c r="S14" s="5"/>
      <c r="T14" s="5"/>
      <c r="U14" s="5"/>
      <c r="V14" s="5"/>
      <c r="W14" s="5"/>
      <c r="X14" s="5"/>
      <c r="Y14" s="5"/>
      <c r="Z14" s="5"/>
    </row>
    <row r="15" spans="1:28" s="2" customFormat="1" ht="56.25" customHeight="1">
      <c r="A15" s="363"/>
      <c r="B15" s="363"/>
      <c r="C15" s="36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0" t="s">
        <v>41</v>
      </c>
      <c r="F16" s="361"/>
      <c r="G16" s="361"/>
      <c r="H16" s="361"/>
      <c r="I16" s="362"/>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J_ДВОСТ-264</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 6кВ фидер N1 ст.Хабаровск-2" оп.29- ТП-4 новая</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2019-04-03T06:44:44Z</dcterms:modified>
</cp:coreProperties>
</file>