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55" i="19"/>
  <c r="F39"/>
  <c r="F31"/>
  <c r="P47"/>
  <c r="C26"/>
  <c r="V78" i="18"/>
  <c r="U78"/>
  <c r="T78"/>
  <c r="S78"/>
  <c r="R78"/>
  <c r="Q78"/>
  <c r="P78"/>
  <c r="O78"/>
  <c r="N78"/>
  <c r="M78"/>
  <c r="L78"/>
  <c r="K78"/>
  <c r="J78"/>
  <c r="I78"/>
  <c r="H78"/>
  <c r="G78"/>
  <c r="F78"/>
  <c r="E78"/>
  <c r="D78"/>
  <c r="V75"/>
  <c r="U75"/>
  <c r="T75"/>
  <c r="S75"/>
  <c r="R75"/>
  <c r="Q75"/>
  <c r="P75"/>
  <c r="O75"/>
  <c r="N75"/>
  <c r="M75"/>
  <c r="T70"/>
  <c r="C69"/>
  <c r="B69"/>
  <c r="V62"/>
  <c r="V70" s="1"/>
  <c r="U62"/>
  <c r="U70" s="1"/>
  <c r="T62"/>
  <c r="S62"/>
  <c r="S70" s="1"/>
  <c r="R62"/>
  <c r="R70" s="1"/>
  <c r="Q62"/>
  <c r="Q70" s="1"/>
  <c r="P62"/>
  <c r="P70" s="1"/>
  <c r="O62"/>
  <c r="O70" s="1"/>
  <c r="N62"/>
  <c r="N70" s="1"/>
  <c r="M62"/>
  <c r="M70" s="1"/>
  <c r="AP22"/>
  <c r="AN19"/>
  <c r="B51" s="1"/>
  <c r="C51" s="1"/>
  <c r="C7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42" l="1"/>
  <c r="C42" s="1"/>
  <c r="D42" s="1"/>
  <c r="E42" s="1"/>
  <c r="F42" s="1"/>
  <c r="G42" s="1"/>
  <c r="H42" s="1"/>
  <c r="I42" s="1"/>
  <c r="J42" s="1"/>
  <c r="K42" s="1"/>
  <c r="L42" s="1"/>
  <c r="M42" s="1"/>
  <c r="N42" s="1"/>
  <c r="O42" s="1"/>
  <c r="P42" s="1"/>
  <c r="Q42" s="1"/>
  <c r="R42" s="1"/>
  <c r="S42" s="1"/>
  <c r="T42" s="1"/>
  <c r="U42" s="1"/>
  <c r="V42" s="1"/>
  <c r="B59"/>
  <c r="B61" s="1"/>
  <c r="B72"/>
  <c r="D60"/>
  <c r="E60" s="1"/>
  <c r="F60" s="1"/>
  <c r="G60" s="1"/>
  <c r="H60" s="1"/>
  <c r="I60" s="1"/>
  <c r="J60" s="1"/>
  <c r="K60" s="1"/>
  <c r="L60" s="1"/>
  <c r="M60" s="1"/>
  <c r="N60" s="1"/>
  <c r="O60" s="1"/>
  <c r="P60" s="1"/>
  <c r="Q60" s="1"/>
  <c r="R60" s="1"/>
  <c r="S60" s="1"/>
  <c r="T60" s="1"/>
  <c r="U60" s="1"/>
  <c r="V60" s="1"/>
  <c r="D51"/>
  <c r="D72" s="1"/>
  <c r="C59"/>
  <c r="C61" s="1"/>
  <c r="AG17"/>
  <c r="D52" s="1"/>
  <c r="D58" s="1"/>
  <c r="AF18"/>
  <c r="C63" l="1"/>
  <c r="C64" s="1"/>
  <c r="C68"/>
  <c r="B63"/>
  <c r="B64" s="1"/>
  <c r="B68"/>
  <c r="D59"/>
  <c r="D61" s="1"/>
  <c r="E51"/>
  <c r="E72" s="1"/>
  <c r="AF19"/>
  <c r="AG18"/>
  <c r="E52" s="1"/>
  <c r="E58" s="1"/>
  <c r="C65" l="1"/>
  <c r="C71"/>
  <c r="C76" s="1"/>
  <c r="C79" s="1"/>
  <c r="D63"/>
  <c r="D68"/>
  <c r="B65"/>
  <c r="B71"/>
  <c r="B76" s="1"/>
  <c r="D64"/>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4" s="1"/>
  <c r="F68"/>
  <c r="G59"/>
  <c r="G61" s="1"/>
  <c r="H51"/>
  <c r="H72" s="1"/>
  <c r="AF22"/>
  <c r="AG21"/>
  <c r="H52" s="1"/>
  <c r="H58" s="1"/>
  <c r="E79" l="1"/>
  <c r="F65"/>
  <c r="F71"/>
  <c r="F76" s="1"/>
  <c r="F79" s="1"/>
  <c r="G63"/>
  <c r="G68"/>
  <c r="E77"/>
  <c r="G64"/>
  <c r="G71" s="1"/>
  <c r="G76" s="1"/>
  <c r="G79" s="1"/>
  <c r="H59"/>
  <c r="H61" s="1"/>
  <c r="I51"/>
  <c r="I72" s="1"/>
  <c r="AF23"/>
  <c r="AG22"/>
  <c r="I52" s="1"/>
  <c r="I58" s="1"/>
  <c r="G80" l="1"/>
  <c r="F80"/>
  <c r="E80"/>
  <c r="G65"/>
  <c r="H63"/>
  <c r="H68"/>
  <c r="F77"/>
  <c r="G77" s="1"/>
  <c r="I59"/>
  <c r="I61" s="1"/>
  <c r="J51"/>
  <c r="J72" s="1"/>
  <c r="H64"/>
  <c r="AF24"/>
  <c r="AG23"/>
  <c r="J52" s="1"/>
  <c r="J58" s="1"/>
  <c r="H76" l="1"/>
  <c r="H77" s="1"/>
  <c r="H65"/>
  <c r="H71"/>
  <c r="I63"/>
  <c r="I64" s="1"/>
  <c r="I68"/>
  <c r="K51"/>
  <c r="K72" s="1"/>
  <c r="J59"/>
  <c r="J61" s="1"/>
  <c r="AF25"/>
  <c r="AG24"/>
  <c r="K52" s="1"/>
  <c r="K58" s="1"/>
  <c r="I65" l="1"/>
  <c r="I71"/>
  <c r="J63"/>
  <c r="J64" s="1"/>
  <c r="J68"/>
  <c r="H79"/>
  <c r="I76"/>
  <c r="I79" s="1"/>
  <c r="L51"/>
  <c r="L72" s="1"/>
  <c r="K59"/>
  <c r="K61" s="1"/>
  <c r="AF26"/>
  <c r="AG26" s="1"/>
  <c r="M52" s="1"/>
  <c r="M58" s="1"/>
  <c r="AG25"/>
  <c r="L52" s="1"/>
  <c r="L58" s="1"/>
  <c r="J65" l="1"/>
  <c r="J71"/>
  <c r="J76" s="1"/>
  <c r="H80"/>
  <c r="H81"/>
  <c r="I81"/>
  <c r="I80"/>
  <c r="K63"/>
  <c r="K64" s="1"/>
  <c r="K71" s="1"/>
  <c r="K76" s="1"/>
  <c r="K79" s="1"/>
  <c r="K68"/>
  <c r="I77"/>
  <c r="J77" s="1"/>
  <c r="L59"/>
  <c r="L61" s="1"/>
  <c r="M51"/>
  <c r="M72" s="1"/>
  <c r="AF27"/>
  <c r="K65" l="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4"/>
  <c r="O71" s="1"/>
  <c r="P59"/>
  <c r="P61" s="1"/>
  <c r="Q51"/>
  <c r="Q72" s="1"/>
  <c r="AF31"/>
  <c r="AG30"/>
  <c r="Q52" s="1"/>
  <c r="Q58" s="1"/>
  <c r="O65" l="1"/>
  <c r="N80"/>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P80"/>
  <c r="O80"/>
  <c r="O83" s="1"/>
  <c r="Q76"/>
  <c r="R64"/>
  <c r="T51"/>
  <c r="T72" s="1"/>
  <c r="S59"/>
  <c r="S61" s="1"/>
  <c r="AF34"/>
  <c r="AG33"/>
  <c r="T52" s="1"/>
  <c r="T58" s="1"/>
  <c r="P83" l="1"/>
  <c r="R65"/>
  <c r="R71"/>
  <c r="R76" s="1"/>
  <c r="S63"/>
  <c r="S68"/>
  <c r="Q79"/>
  <c r="Q77"/>
  <c r="Q82" s="1"/>
  <c r="T59"/>
  <c r="T61" s="1"/>
  <c r="U51"/>
  <c r="U72" s="1"/>
  <c r="S65"/>
  <c r="S64"/>
  <c r="S71" s="1"/>
  <c r="AF35"/>
  <c r="AG35" s="1"/>
  <c r="V52" s="1"/>
  <c r="V58" s="1"/>
  <c r="AG34"/>
  <c r="U52" s="1"/>
  <c r="U58" s="1"/>
  <c r="S76" l="1"/>
  <c r="S77" s="1"/>
  <c r="S82" s="1"/>
  <c r="S79"/>
  <c r="S81" s="1"/>
  <c r="Q81"/>
  <c r="Q80"/>
  <c r="Q83" s="1"/>
  <c r="S80"/>
  <c r="R79"/>
  <c r="R81" s="1"/>
  <c r="R77"/>
  <c r="R82" s="1"/>
  <c r="T63"/>
  <c r="T64" s="1"/>
  <c r="T68"/>
  <c r="U59"/>
  <c r="U61" s="1"/>
  <c r="V51"/>
  <c r="R80" l="1"/>
  <c r="R83" s="1"/>
  <c r="T65"/>
  <c r="T71"/>
  <c r="T76" s="1"/>
  <c r="U63"/>
  <c r="U64" s="1"/>
  <c r="U68"/>
  <c r="V59"/>
  <c r="V61" s="1"/>
  <c r="V72"/>
  <c r="S83" l="1"/>
  <c r="T79"/>
  <c r="T77"/>
  <c r="T82" s="1"/>
  <c r="U65"/>
  <c r="U71"/>
  <c r="U76" s="1"/>
  <c r="V63"/>
  <c r="V64" s="1"/>
  <c r="V68"/>
  <c r="M20" i="13"/>
  <c r="K20"/>
  <c r="G20"/>
  <c r="H20" s="1"/>
  <c r="C20"/>
  <c r="T81" i="18" l="1"/>
  <c r="T80"/>
  <c r="T83" s="1"/>
  <c r="V65"/>
  <c r="V71"/>
  <c r="V76" s="1"/>
  <c r="U79"/>
  <c r="U81" s="1"/>
  <c r="U77"/>
  <c r="U82" s="1"/>
  <c r="V79" l="1"/>
  <c r="V81" s="1"/>
  <c r="V77"/>
  <c r="V82" s="1"/>
  <c r="U80"/>
  <c r="U83" s="1"/>
  <c r="L48" i="19"/>
  <c r="P26"/>
  <c r="T26"/>
  <c r="X26"/>
  <c r="X23" s="1"/>
  <c r="V80" i="18" l="1"/>
  <c r="F22" s="1"/>
  <c r="H48" i="19"/>
  <c r="C22" i="6" l="1"/>
  <c r="C21"/>
  <c r="P46" i="19" l="1"/>
  <c r="F21" l="1"/>
  <c r="F22"/>
  <c r="F24"/>
  <c r="F25"/>
  <c r="F29"/>
  <c r="F30"/>
  <c r="F32"/>
  <c r="F34"/>
  <c r="F35"/>
  <c r="F36"/>
  <c r="F37"/>
  <c r="F38"/>
  <c r="F40"/>
  <c r="F42"/>
  <c r="F43"/>
  <c r="F44"/>
  <c r="F45"/>
  <c r="F49"/>
  <c r="F51"/>
  <c r="F52"/>
  <c r="F53"/>
  <c r="F54"/>
  <c r="F56"/>
  <c r="F58"/>
  <c r="F59"/>
  <c r="F60"/>
  <c r="AC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A47" i="19"/>
  <c r="Z47"/>
  <c r="Y47"/>
  <c r="W47"/>
  <c r="V47"/>
  <c r="U47"/>
  <c r="T47"/>
  <c r="S47"/>
  <c r="R47"/>
  <c r="Q47"/>
  <c r="O47"/>
  <c r="N47"/>
  <c r="M47"/>
  <c r="K47"/>
  <c r="J47"/>
  <c r="I47"/>
  <c r="G47"/>
  <c r="AA26"/>
  <c r="Z26"/>
  <c r="Y26"/>
  <c r="X46"/>
  <c r="X48" s="1"/>
  <c r="X47" s="1"/>
  <c r="W26"/>
  <c r="V26"/>
  <c r="U26"/>
  <c r="S26"/>
  <c r="R26"/>
  <c r="Q26"/>
  <c r="O26"/>
  <c r="N26"/>
  <c r="M26"/>
  <c r="K26"/>
  <c r="J26"/>
  <c r="I26"/>
  <c r="G26"/>
  <c r="AA20"/>
  <c r="Z20"/>
  <c r="Y20"/>
  <c r="X20"/>
  <c r="W20"/>
  <c r="V20"/>
  <c r="U20"/>
  <c r="S20"/>
  <c r="R20"/>
  <c r="Q20"/>
  <c r="P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H20" i="19" l="1"/>
  <c r="T20"/>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F47" i="19"/>
  <c r="N44" i="18"/>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Y72" s="1"/>
  <c r="X73"/>
  <c r="X59"/>
  <c r="X61" s="1"/>
  <c r="W79" l="1"/>
  <c r="AD77"/>
  <c r="AD82" s="1"/>
  <c r="AC77"/>
  <c r="X77"/>
  <c r="AA77"/>
  <c r="AA82" s="1"/>
  <c r="AA81"/>
  <c r="X81"/>
  <c r="W77"/>
  <c r="W82" s="1"/>
  <c r="AB81"/>
  <c r="G22" s="1"/>
  <c r="AB77"/>
  <c r="AB82" s="1"/>
  <c r="Y81"/>
  <c r="Z77"/>
  <c r="W81"/>
  <c r="Z81"/>
  <c r="AC81"/>
  <c r="AD81"/>
  <c r="C100" s="1"/>
  <c r="Y77"/>
  <c r="Y82" s="1"/>
  <c r="X68"/>
  <c r="X76" s="1"/>
  <c r="X79" s="1"/>
  <c r="Y73"/>
  <c r="Y59"/>
  <c r="Y61" s="1"/>
  <c r="Z51"/>
  <c r="Z72" s="1"/>
  <c r="AA53"/>
  <c r="AA52" s="1"/>
  <c r="AA42"/>
  <c r="Z44"/>
  <c r="Z50" s="1"/>
  <c r="Z67" s="1"/>
  <c r="Z78" s="1"/>
  <c r="AA39"/>
  <c r="W45"/>
  <c r="W80" l="1"/>
  <c r="W83" s="1"/>
  <c r="AA80"/>
  <c r="AA83" s="1"/>
  <c r="Y80"/>
  <c r="AC80"/>
  <c r="AB80"/>
  <c r="AB83" s="1"/>
  <c r="AD80"/>
  <c r="AD83" s="1"/>
  <c r="X80"/>
  <c r="Z80"/>
  <c r="AC82"/>
  <c r="Z82"/>
  <c r="X82"/>
  <c r="Y68"/>
  <c r="Y76" s="1"/>
  <c r="Y79" s="1"/>
  <c r="W47"/>
  <c r="X45" s="1"/>
  <c r="AA44"/>
  <c r="AA50" s="1"/>
  <c r="AA67" s="1"/>
  <c r="AA78" s="1"/>
  <c r="AB39"/>
  <c r="AB53"/>
  <c r="AB52" s="1"/>
  <c r="AB42"/>
  <c r="AA51"/>
  <c r="AA72" s="1"/>
  <c r="Z73"/>
  <c r="Z59"/>
  <c r="Z61" s="1"/>
  <c r="X83" l="1"/>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C51"/>
  <c r="AC72" s="1"/>
  <c r="AB73"/>
  <c r="AB59"/>
  <c r="AB61" s="1"/>
  <c r="Y45"/>
  <c r="AD72" l="1"/>
  <c r="Y47"/>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<sst xmlns="http://schemas.openxmlformats.org/spreadsheetml/2006/main" count="3530" uniqueCount="585">
  <si>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</si>
  <si>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</si>
  <si>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</si>
  <si>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</si>
  <si>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</si>
  <si>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</si>
  <si>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</si>
  <si>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</si>
  <si>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</si>
  <si>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</si>
  <si>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</si>
  <si>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</si>
  <si>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</si>
  <si>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</si>
  <si>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</si>
  <si>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</si>
  <si>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</si>
  <si>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</si>
  <si>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</si>
  <si>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</si>
  <si>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</si>
  <si>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</si>
  <si>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</si>
  <si>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</si>
  <si>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</si>
  <si>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</si>
  <si>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</si>
  <si>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</si>
  <si>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</si>
  <si>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</si>
  <si>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</si>
  <si>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</si>
  <si>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</si>
  <si>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</si>
  <si>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</si>
  <si>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</si>
  <si>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</si>
  <si>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</si>
  <si>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</si>
  <si>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</si>
  <si>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</si>
  <si>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</si>
  <si>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</si>
  <si>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</si>
  <si>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</si>
  <si>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</si>
  <si>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</si>
  <si>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</si>
  <si>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</si>
  <si>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</si>
  <si>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</si>
  <si>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</si>
  <si>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</si>
  <si>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</si>
  <si>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</si>
  <si>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</si>
  <si>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</si>
  <si>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</si>
  <si>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</si>
  <si>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</si>
  <si>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</si>
  <si>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</si>
  <si>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</si>
  <si>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</si>
  <si>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</si>
  <si>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</si>
  <si>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</si>
  <si>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</si>
  <si>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</si>
  <si>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</si>
  <si>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</si>
  <si>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</si>
  <si>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</si>
  <si>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</si>
  <si>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</si>
  <si>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</si>
  <si>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</si>
  <si>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</si>
  <si>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</si>
  <si>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</si>
  <si>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</si>
  <si>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</si>
  <si>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</si>
  <si>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</si>
  <si>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</si>
  <si>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</si>
  <si>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</si>
  <si>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</si>
  <si>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</si>
  <si>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</si>
  <si>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</si>
  <si>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</si>
  <si>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</si>
  <si>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</si>
  <si>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</si>
  <si>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</si>
  <si>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</si>
  <si>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</si>
  <si>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</si>
  <si>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</si>
  <si>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</si>
  <si>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</si>
  <si>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</si>
  <si>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</si>
  <si>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</si>
  <si>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</si>
  <si>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</si>
  <si>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</si>
  <si>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</si>
  <si>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</si>
  <si>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</si>
  <si>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</si>
  <si>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</si>
  <si>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</si>
  <si>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</si>
  <si>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</si>
  <si>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</si>
  <si>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</si>
  <si>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</si>
  <si>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</si>
  <si>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</si>
  <si>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</si>
  <si>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</si>
  <si>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</si>
  <si>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</si>
  <si>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</si>
  <si>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</si>
  <si>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</si>
  <si>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</si>
  <si>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</si>
  <si>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</si>
  <si>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</si>
  <si>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</si>
  <si>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</si>
  <si>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</si>
  <si>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</si>
  <si>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</si>
  <si>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</si>
  <si>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</si>
  <si>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</si>
  <si>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</si>
  <si>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</si>
  <si>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</si>
  <si>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</si>
  <si>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</si>
  <si>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</si>
  <si>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</si>
  <si>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</si>
  <si>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</si>
  <si>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</si>
  <si>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</si>
  <si>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</si>
  <si>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</si>
  <si>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</si>
  <si>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</si>
  <si>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</si>
  <si>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</si>
  <si>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</si>
  <si>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</si>
  <si>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</si>
  <si>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</si>
  <si>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</si>
  <si>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</si>
  <si>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</si>
  <si>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</si>
  <si>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</si>
  <si>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</si>
  <si>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</si>
  <si>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</si>
  <si>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</si>
  <si>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</si>
  <si>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</si>
  <si>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</si>
  <si>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</si>
  <si>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</si>
  <si>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</si>
  <si>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</si>
  <si>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</si>
  <si>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</si>
  <si>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</si>
  <si>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</si>
  <si>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</si>
  <si>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</si>
  <si>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</si>
  <si>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</si>
  <si>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</si>
  <si>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</si>
  <si>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</si>
  <si>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</si>
  <si>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</si>
  <si>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</si>
  <si>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</si>
  <si>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</si>
  <si>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</si>
  <si>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</si>
  <si>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</si>
  <si>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</si>
  <si>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</si>
  <si>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</si>
  <si>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</si>
  <si>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</si>
  <si>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</si>
  <si>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</si>
  <si>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</si>
  <si>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</si>
  <si>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</si>
  <si>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</si>
  <si>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</si>
  <si>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</si>
  <si>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</si>
  <si>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</si>
  <si>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</si>
  <si>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</si>
  <si>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</si>
  <si>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</si>
  <si>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</si>
  <si>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</si>
  <si>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</si>
  <si>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</si>
  <si>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</si>
  <si>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</si>
  <si>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</si>
  <si>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</si>
  <si>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</si>
  <si>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</si>
  <si>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</si>
  <si>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</si>
  <si>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</si>
  <si>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</si>
  <si>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</si>
  <si>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</si>
  <si>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</si>
  <si>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</si>
  <si>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</si>
  <si>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</si>
  <si>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</si>
  <si>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</si>
  <si>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</si>
  <si>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</si>
  <si>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</si>
  <si>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</si>
  <si>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</si>
  <si>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</si>
  <si>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</si>
  <si>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</si>
  <si>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</si>
  <si>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</si>
  <si>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</si>
  <si>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</si>
  <si>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</si>
  <si>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</si>
  <si>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</si>
  <si>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</si>
  <si>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</si>
  <si>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</si>
  <si>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</si>
  <si>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</si>
  <si>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</si>
  <si>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</si>
  <si>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</si>
  <si>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</si>
  <si>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</si>
  <si>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</si>
  <si>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</si>
  <si>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</si>
  <si>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</si>
  <si>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</si>
  <si>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</si>
  <si>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</si>
  <si>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</si>
  <si>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</si>
  <si>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</si>
  <si>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</si>
  <si>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</si>
  <si>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</si>
  <si>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</si>
  <si>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</si>
  <si>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</si>
  <si>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</si>
  <si>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</si>
  <si>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</si>
  <si>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</si>
  <si>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</si>
  <si>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</si>
  <si>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</si>
  <si>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</si>
  <si>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</si>
  <si>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</si>
  <si>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</si>
  <si>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</si>
  <si>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</si>
  <si>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</si>
  <si>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</si>
  <si>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</si>
  <si>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</si>
  <si>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</si>
  <si>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</si>
  <si>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</si>
  <si>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</si>
  <si>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</si>
  <si>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</si>
  <si>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</si>
  <si>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</si>
  <si>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</si>
  <si>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</si>
  <si>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</si>
  <si>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</si>
  <si>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</si>
  <si>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</si>
  <si>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</si>
  <si>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</si>
  <si>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</si>
  <si>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</si>
  <si>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</si>
  <si>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</si>
  <si>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</si>
  <si>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</si>
  <si>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</si>
  <si>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</si>
  <si>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</si>
  <si>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</si>
  <si>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</si>
  <si>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</si>
  <si>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</si>
  <si>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</si>
  <si>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</si>
  <si>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</si>
  <si>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</si>
  <si>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</si>
  <si>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</si>
  <si>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</si>
  <si>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</si>
  <si>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</si>
  <si>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</si>
  <si>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</si>
  <si>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</si>
  <si>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</si>
  <si>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</si>
  <si>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</si>
  <si>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</si>
  <si>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</si>
  <si>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</si>
  <si>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</si>
  <si>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</si>
  <si>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</si>
  <si>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</si>
  <si>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</si>
  <si>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</si>
  <si>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</si>
  <si>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</si>
  <si>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</si>
  <si>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</si>
  <si>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</si>
  <si>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</si>
  <si>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</si>
  <si>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</si>
  <si>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</si>
  <si>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</si>
  <si>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</si>
  <si>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</si>
  <si>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</si>
  <si>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</si>
  <si>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</si>
  <si>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</si>
  <si>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</si>
  <si>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</si>
  <si>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</si>
  <si>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</si>
  <si>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</si>
  <si>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</si>
  <si>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</si>
  <si>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</si>
  <si>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</si>
  <si>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</si>
  <si>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</si>
  <si>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</si>
  <si>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</si>
  <si>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</si>
  <si>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</si>
  <si>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</si>
  <si>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</si>
  <si>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</si>
  <si>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</si>
  <si>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</si>
  <si>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</si>
  <si>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</si>
  <si>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</si>
  <si>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</si>
  <si>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</si>
  <si>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</si>
  <si>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</si>
  <si>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</si>
  <si>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</si>
  <si>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</si>
  <si>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</si>
  <si>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</si>
  <si>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</si>
  <si>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</si>
  <si>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</si>
  <si>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</si>
  <si>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</si>
  <si>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</si>
  <si>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</si>
  <si>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</si>
  <si>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</si>
  <si>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</si>
  <si>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</si>
  <si>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</si>
  <si>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</si>
  <si>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</si>
  <si>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</si>
  <si>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</si>
  <si>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</si>
  <si>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</si>
  <si>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</si>
  <si>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</si>
  <si>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</si>
  <si>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</si>
  <si>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</si>
  <si>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</si>
  <si>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</si>
  <si>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</si>
  <si>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</si>
  <si>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</si>
  <si>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</si>
  <si>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</si>
  <si>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</si>
  <si>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</si>
  <si>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</si>
  <si>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</si>
  <si>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</si>
  <si>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</si>
  <si>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</si>
  <si>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</si>
  <si>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</si>
  <si>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</si>
  <si>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</si>
  <si>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</si>
  <si>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</si>
  <si>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</si>
  <si>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</si>
  <si>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</si>
  <si>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</si>
  <si>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</si>
  <si>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</si>
  <si>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</si>
  <si>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</si>
  <si>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</si>
  <si>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</si>
  <si>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</si>
  <si>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</si>
  <si>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</si>
  <si>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</si>
  <si>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</si>
  <si>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</si>
  <si>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</si>
  <si>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</si>
  <si>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</si>
  <si>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</si>
  <si>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</si>
  <si>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</si>
  <si>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</si>
  <si>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</si>
  <si>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</si>
  <si>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</si>
  <si>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</si>
  <si>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</si>
  <si>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</si>
  <si>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</si>
  <si>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</si>
  <si>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</si>
  <si>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</si>
  <si>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</si>
  <si>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</si>
  <si>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</si>
  <si>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</si>
  <si>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</si>
  <si>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</si>
  <si>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</si>
  <si>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</si>
  <si>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</si>
  <si>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</si>
  <si>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</si>
  <si>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</si>
  <si>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</si>
  <si>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</si>
  <si>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</si>
  <si>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</si>
  <si>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</si>
  <si>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</si>
  <si>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</si>
  <si>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</si>
  <si>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</si>
  <si>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</si>
  <si>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</si>
  <si>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</si>
  <si>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</si>
  <si>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</si>
  <si>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</si>
  <si>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</si>
  <si>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</si>
  <si>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</si>
  <si>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</si>
  <si>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</si>
  <si>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</si>
  <si>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</si>
  <si>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</si>
  <si>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</si>
  <si>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</si>
  <si>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</si>
  <si>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</si>
  <si>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</si>
  <si>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</si>
  <si>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</si>
  <si>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</si>
  <si>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</si>
  <si>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</si>
  <si>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</si>
  <si>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</si>
  <si>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</si>
  <si>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</si>
  <si>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</si>
  <si>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</si>
  <si>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</si>
  <si>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</si>
  <si>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</si>
  <si>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</si>
  <si>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</si>
  <si>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</si>
  <si>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</si>
  <si>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</si>
  <si>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</si>
  <si>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</si>
  <si>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</si>
  <si>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</si>
  <si>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</si>
  <si>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</si>
  <si>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</si>
  <si>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</si>
  <si>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</si>
  <si>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</si>
  <si>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</si>
  <si>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</si>
  <si>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</si>
  <si>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</si>
  <si>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</si>
  <si>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</si>
  <si>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</si>
  <si>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</si>
  <si>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</si>
  <si>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</si>
  <si>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</si>
  <si>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</si>
  <si>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</si>
  <si>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</si>
  <si>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</si>
  <si>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</si>
  <si>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</si>
  <si>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</si>
  <si>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</si>
  <si>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</si>
  <si>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</si>
  <si>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</si>
  <si>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</si>
  <si>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</si>
  <si>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</si>
  <si>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</si>
  <si>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Акт осмотра б/н от 26.10.2018г. Хабаровская дистанция электроснабжения</t>
  </si>
  <si>
    <t>Техническое перевооружение объекта "Оборудование ТП-2" на ст. Вяземская</t>
  </si>
  <si>
    <t>J_ДВОСТ-147</t>
  </si>
  <si>
    <t>ст. Вяземская</t>
  </si>
  <si>
    <t>0,8 МВ×А</t>
  </si>
  <si>
    <t>ТП-2</t>
  </si>
  <si>
    <t>ТП-10/0,4 кВ, в/в ячейки, 2ТМ-400 кВА</t>
  </si>
  <si>
    <t>Замена ячеек 10 кВ с маслянными выключателями  на ячейки с вакуумными выключателями и комплектами микропроцессорных защит - 2 шт;  замена высоковольтных ячеек 2шт.; замена ячеек РУ-0,4кВ -7шт.</t>
  </si>
  <si>
    <t>Техническое перевооружение  ТП с заменой ячеек 10 кВ с маслянными выключателями  на ячейки с вакуумными выключателями и комплектами микропроцессорных защит;  замена высоковольтных ячеек; замена ячеек РУ-0,4 кВ.</t>
  </si>
  <si>
    <t>Трансформаторная подстанция, силовые трансформаторы  2ТМ-400/10, РУ-10 кВ, РУ-0,4 кВ</t>
  </si>
  <si>
    <t>ТП-10/0,4 кВ, в/в ячейки с вакуумными выключателями, 2ТМ-400 кВА</t>
  </si>
  <si>
    <t xml:space="preserve"> по состоянию на 01.01.2019</t>
  </si>
  <si>
    <t>по состоянию на 01.01.2020</t>
  </si>
  <si>
    <t xml:space="preserve">План 2018 года </t>
  </si>
  <si>
    <t xml:space="preserve"> 2. Замещение (обновление) электрической сети.</t>
  </si>
  <si>
    <t>2023</t>
  </si>
  <si>
    <t>Хабаровский край, г. Вяземск</t>
  </si>
  <si>
    <t>Год раскрытия информации: 2019 год</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</si>
</sst>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54" fillId="24" borderId="0" xfId="1" applyFont="1" applyFill="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51" xfId="0" applyFont="1" applyBorder="1" applyAlignment="1">
      <alignment horizontal="center" vertical="center" wrapText="1"/>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44768"/>
        <c:axId val="74151424"/>
      </c:lineChart>
      <c:catAx>
        <c:axId val="74144768"/>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51424"/>
        <c:crosses val="autoZero"/>
        <c:auto val="1"/>
        <c:lblAlgn val="ctr"/>
        <c:lblOffset val="100"/>
      </c:catAx>
      <c:valAx>
        <c:axId val="7415142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44768"/>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79"/>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74186112"/>
        <c:axId val="103826560"/>
      </c:lineChart>
      <c:catAx>
        <c:axId val="74186112"/>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3826560"/>
        <c:crosses val="autoZero"/>
        <c:auto val="1"/>
        <c:lblAlgn val="ctr"/>
        <c:lblOffset val="100"/>
      </c:catAx>
      <c:valAx>
        <c:axId val="103826560"/>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86112"/>
        <c:crosses val="autoZero"/>
        <c:crossBetween val="between"/>
      </c:valAx>
    </c:plotArea>
    <c:legend>
      <c:legendPos val="r"/>
      <c:layout>
        <c:manualLayout>
          <c:xMode val="edge"/>
          <c:yMode val="edge"/>
          <c:x val="0.33146067415730907"/>
          <c:y val="0.90145157387241459"/>
          <c:w val="0.356179775280904"/>
          <c:h val="7.2464027102995904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7" zoomScale="85" zoomScaleSheetLayoutView="85" workbookViewId="0">
      <selection activeCell="C39" sqref="C39"/>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88" t="s">
        <v>584</v>
      </c>
      <c r="B1" s="388"/>
      <c r="C1" s="388"/>
      <c r="D1" s="65"/>
      <c r="E1" s="65"/>
      <c r="F1" s="65"/>
      <c r="G1" s="65"/>
      <c r="H1" s="65"/>
      <c r="I1" s="65"/>
      <c r="J1" s="65"/>
    </row>
    <row r="2" spans="1:22" s="10" customFormat="1" ht="18.75">
      <c r="A2" s="15"/>
      <c r="F2" s="14"/>
      <c r="G2" s="14"/>
      <c r="H2" s="13"/>
    </row>
    <row r="3" spans="1:22" s="10" customFormat="1" ht="18.75">
      <c r="A3" s="391" t="s">
        <v>9</v>
      </c>
      <c r="B3" s="391"/>
      <c r="C3" s="3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2" t="s">
        <v>556</v>
      </c>
      <c r="B5" s="392"/>
      <c r="C5" s="392"/>
      <c r="D5" s="6"/>
      <c r="E5" s="6"/>
      <c r="F5" s="6"/>
      <c r="G5" s="6"/>
      <c r="H5" s="6"/>
      <c r="I5" s="11"/>
      <c r="J5" s="11"/>
      <c r="K5" s="11"/>
      <c r="L5" s="11"/>
      <c r="M5" s="11"/>
      <c r="N5" s="11"/>
      <c r="O5" s="11"/>
      <c r="P5" s="11"/>
      <c r="Q5" s="11"/>
      <c r="R5" s="11"/>
      <c r="S5" s="11"/>
      <c r="T5" s="11"/>
      <c r="U5" s="11"/>
      <c r="V5" s="11"/>
    </row>
    <row r="6" spans="1:22" s="10" customFormat="1" ht="18.75">
      <c r="A6" s="389" t="s">
        <v>8</v>
      </c>
      <c r="B6" s="389"/>
      <c r="C6" s="3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3" t="s">
        <v>569</v>
      </c>
      <c r="B8" s="393"/>
      <c r="C8" s="393"/>
      <c r="D8" s="6"/>
      <c r="E8" s="6"/>
      <c r="F8" s="6"/>
      <c r="G8" s="6"/>
      <c r="H8" s="6"/>
      <c r="I8" s="11"/>
      <c r="J8" s="11"/>
      <c r="K8" s="11"/>
      <c r="L8" s="11"/>
      <c r="M8" s="11"/>
      <c r="N8" s="11"/>
      <c r="O8" s="11"/>
      <c r="P8" s="11"/>
      <c r="Q8" s="11"/>
      <c r="R8" s="11"/>
      <c r="S8" s="11"/>
      <c r="T8" s="11"/>
      <c r="U8" s="11"/>
      <c r="V8" s="11"/>
    </row>
    <row r="9" spans="1:22" s="10" customFormat="1" ht="18.75">
      <c r="A9" s="389" t="s">
        <v>7</v>
      </c>
      <c r="B9" s="389"/>
      <c r="C9" s="3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15.75">
      <c r="A11" s="394" t="s">
        <v>568</v>
      </c>
      <c r="B11" s="394"/>
      <c r="C11" s="394"/>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89" t="s">
        <v>5</v>
      </c>
      <c r="B12" s="389"/>
      <c r="C12" s="38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0" t="s">
        <v>217</v>
      </c>
      <c r="B14" s="390"/>
      <c r="C14" s="39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550</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559</v>
      </c>
      <c r="C19" s="117" t="s">
        <v>581</v>
      </c>
      <c r="D19" s="19" t="s">
        <v>547</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553</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549</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570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551</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551</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551</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551</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551</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552</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551</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551</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551</v>
      </c>
      <c r="D33" s="16"/>
      <c r="E33" s="16"/>
      <c r="F33" s="16"/>
      <c r="G33" s="16"/>
      <c r="H33" s="16"/>
      <c r="I33" s="16"/>
      <c r="J33" s="16"/>
      <c r="K33" s="16"/>
      <c r="L33" s="16"/>
      <c r="M33" s="16"/>
      <c r="N33" s="16"/>
      <c r="O33" s="16"/>
      <c r="P33" s="16"/>
      <c r="Q33" s="16"/>
      <c r="R33" s="16"/>
      <c r="S33" s="16"/>
      <c r="T33" s="16"/>
      <c r="U33" s="16"/>
      <c r="V33" s="16"/>
    </row>
    <row r="34" spans="1:22" ht="15.75">
      <c r="A34" s="383"/>
      <c r="B34" s="384"/>
      <c r="C34" s="385"/>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571</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546</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546</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
        <v>571</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386"/>
      <c r="B42" s="387"/>
      <c r="C42" s="387"/>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4.63</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v>3.86</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9" activePane="bottomRight" state="frozen"/>
      <selection activeCell="A14" sqref="A14"/>
      <selection pane="topRight" activeCell="I14" sqref="I14"/>
      <selection pane="bottomLeft" activeCell="A20" sqref="A20"/>
      <selection pane="bottomRight" activeCell="C33" sqref="C33:AB33"/>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2">
      <c r="AC2" s="282"/>
    </row>
    <row r="3" spans="1:32">
      <c r="A3" s="469" t="s">
        <v>9</v>
      </c>
      <c r="B3" s="469"/>
      <c r="C3" s="469"/>
      <c r="D3" s="469"/>
      <c r="E3" s="469"/>
      <c r="F3" s="469"/>
      <c r="G3" s="469"/>
      <c r="H3" s="469"/>
      <c r="I3" s="469"/>
      <c r="J3" s="469"/>
      <c r="K3" s="469"/>
      <c r="L3" s="469"/>
      <c r="M3" s="469"/>
      <c r="N3" s="469"/>
      <c r="O3" s="469"/>
      <c r="P3" s="469"/>
      <c r="Q3" s="469"/>
      <c r="R3" s="469"/>
      <c r="S3" s="469"/>
      <c r="T3" s="469"/>
      <c r="U3" s="469"/>
      <c r="V3" s="469"/>
      <c r="W3" s="469"/>
      <c r="X3" s="469"/>
      <c r="Y3" s="469"/>
      <c r="Z3" s="469"/>
      <c r="AA3" s="469"/>
      <c r="AB3" s="469"/>
      <c r="AC3" s="469"/>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row>
    <row r="6" spans="1:32" ht="18.75" customHeight="1">
      <c r="A6" s="458" t="s">
        <v>8</v>
      </c>
      <c r="B6" s="458"/>
      <c r="C6" s="458"/>
      <c r="D6" s="458"/>
      <c r="E6" s="458"/>
      <c r="F6" s="458"/>
      <c r="G6" s="458"/>
      <c r="H6" s="458"/>
      <c r="I6" s="458"/>
      <c r="J6" s="458"/>
      <c r="K6" s="458"/>
      <c r="L6" s="458"/>
      <c r="M6" s="458"/>
      <c r="N6" s="458"/>
      <c r="O6" s="458"/>
      <c r="P6" s="458"/>
      <c r="Q6" s="458"/>
      <c r="R6" s="458"/>
      <c r="S6" s="458"/>
      <c r="T6" s="458"/>
      <c r="U6" s="458"/>
      <c r="V6" s="458"/>
      <c r="W6" s="458"/>
      <c r="X6" s="458"/>
      <c r="Y6" s="458"/>
      <c r="Z6" s="458"/>
      <c r="AA6" s="458"/>
      <c r="AB6" s="458"/>
      <c r="AC6" s="458"/>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2" t="str">
        <f>' 1. паспорт местополож'!A8:C8</f>
        <v>J_ДВОСТ-147</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32">
      <c r="A9" s="458" t="s">
        <v>7</v>
      </c>
      <c r="B9" s="458"/>
      <c r="C9" s="458"/>
      <c r="D9" s="458"/>
      <c r="E9" s="458"/>
      <c r="F9" s="458"/>
      <c r="G9" s="458"/>
      <c r="H9" s="458"/>
      <c r="I9" s="458"/>
      <c r="J9" s="458"/>
      <c r="K9" s="458"/>
      <c r="L9" s="458"/>
      <c r="M9" s="458"/>
      <c r="N9" s="458"/>
      <c r="O9" s="458"/>
      <c r="P9" s="458"/>
      <c r="Q9" s="458"/>
      <c r="R9" s="458"/>
      <c r="S9" s="458"/>
      <c r="T9" s="458"/>
      <c r="U9" s="458"/>
      <c r="V9" s="458"/>
      <c r="W9" s="458"/>
      <c r="X9" s="458"/>
      <c r="Y9" s="458"/>
      <c r="Z9" s="458"/>
      <c r="AA9" s="458"/>
      <c r="AB9" s="458"/>
      <c r="AC9" s="458"/>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2" t="str">
        <f>' 1. паспорт местополож'!A11:C11</f>
        <v>Техническое перевооружение объекта "Оборудование ТП-2" на ст. Вяземская</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32" ht="15.75" customHeight="1">
      <c r="A12" s="458" t="s">
        <v>5</v>
      </c>
      <c r="B12" s="458"/>
      <c r="C12" s="458"/>
      <c r="D12" s="458"/>
      <c r="E12" s="458"/>
      <c r="F12" s="458"/>
      <c r="G12" s="458"/>
      <c r="H12" s="458"/>
      <c r="I12" s="458"/>
      <c r="J12" s="458"/>
      <c r="K12" s="458"/>
      <c r="L12" s="458"/>
      <c r="M12" s="458"/>
      <c r="N12" s="458"/>
      <c r="O12" s="458"/>
      <c r="P12" s="458"/>
      <c r="Q12" s="458"/>
      <c r="R12" s="458"/>
      <c r="S12" s="458"/>
      <c r="T12" s="458"/>
      <c r="U12" s="458"/>
      <c r="V12" s="458"/>
      <c r="W12" s="458"/>
      <c r="X12" s="458"/>
      <c r="Y12" s="458"/>
      <c r="Z12" s="458"/>
      <c r="AA12" s="458"/>
      <c r="AB12" s="458"/>
      <c r="AC12" s="458"/>
    </row>
    <row r="13" spans="1:32">
      <c r="A13" s="459"/>
      <c r="B13" s="459"/>
      <c r="C13" s="459"/>
      <c r="D13" s="459"/>
      <c r="E13" s="459"/>
      <c r="F13" s="459"/>
      <c r="G13" s="459"/>
      <c r="H13" s="459"/>
      <c r="I13" s="459"/>
      <c r="J13" s="459"/>
      <c r="K13" s="459"/>
      <c r="L13" s="459"/>
      <c r="M13" s="459"/>
      <c r="N13" s="459"/>
      <c r="O13" s="459"/>
      <c r="P13" s="459"/>
      <c r="Q13" s="459"/>
      <c r="R13" s="459"/>
      <c r="S13" s="459"/>
      <c r="T13" s="459"/>
      <c r="U13" s="459"/>
      <c r="V13" s="459"/>
      <c r="W13" s="459"/>
      <c r="X13" s="459"/>
      <c r="Y13" s="459"/>
      <c r="Z13" s="459"/>
      <c r="AA13" s="459"/>
      <c r="AB13" s="459"/>
      <c r="AC13" s="459"/>
    </row>
    <row r="15" spans="1:32">
      <c r="A15" s="460" t="s">
        <v>318</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row>
    <row r="16" spans="1:32" s="330" customFormat="1" ht="33" customHeight="1">
      <c r="A16" s="461" t="s">
        <v>319</v>
      </c>
      <c r="B16" s="461" t="s">
        <v>320</v>
      </c>
      <c r="C16" s="457" t="s">
        <v>321</v>
      </c>
      <c r="D16" s="457"/>
      <c r="E16" s="464" t="s">
        <v>322</v>
      </c>
      <c r="F16" s="464"/>
      <c r="G16" s="461" t="s">
        <v>580</v>
      </c>
      <c r="H16" s="455">
        <v>2020</v>
      </c>
      <c r="I16" s="456"/>
      <c r="J16" s="456"/>
      <c r="K16" s="456"/>
      <c r="L16" s="455">
        <v>2021</v>
      </c>
      <c r="M16" s="456"/>
      <c r="N16" s="456"/>
      <c r="O16" s="456"/>
      <c r="P16" s="455">
        <v>2022</v>
      </c>
      <c r="Q16" s="456"/>
      <c r="R16" s="456"/>
      <c r="S16" s="456"/>
      <c r="T16" s="455">
        <v>2023</v>
      </c>
      <c r="U16" s="456"/>
      <c r="V16" s="456"/>
      <c r="W16" s="456"/>
      <c r="X16" s="455">
        <v>2024</v>
      </c>
      <c r="Y16" s="456"/>
      <c r="Z16" s="456"/>
      <c r="AA16" s="456"/>
      <c r="AB16" s="465" t="s">
        <v>323</v>
      </c>
      <c r="AC16" s="466"/>
      <c r="AD16" s="329"/>
      <c r="AE16" s="329"/>
      <c r="AF16" s="329"/>
    </row>
    <row r="17" spans="1:29" s="330" customFormat="1" ht="16.5">
      <c r="A17" s="462"/>
      <c r="B17" s="462"/>
      <c r="C17" s="457"/>
      <c r="D17" s="457"/>
      <c r="E17" s="464"/>
      <c r="F17" s="464"/>
      <c r="G17" s="462"/>
      <c r="H17" s="457" t="s">
        <v>1</v>
      </c>
      <c r="I17" s="457"/>
      <c r="J17" s="457" t="s">
        <v>324</v>
      </c>
      <c r="K17" s="457"/>
      <c r="L17" s="457" t="s">
        <v>1</v>
      </c>
      <c r="M17" s="457"/>
      <c r="N17" s="457" t="s">
        <v>324</v>
      </c>
      <c r="O17" s="457"/>
      <c r="P17" s="457" t="s">
        <v>1</v>
      </c>
      <c r="Q17" s="457"/>
      <c r="R17" s="457" t="s">
        <v>324</v>
      </c>
      <c r="S17" s="457"/>
      <c r="T17" s="457" t="s">
        <v>1</v>
      </c>
      <c r="U17" s="457"/>
      <c r="V17" s="457" t="s">
        <v>324</v>
      </c>
      <c r="W17" s="457"/>
      <c r="X17" s="457" t="s">
        <v>1</v>
      </c>
      <c r="Y17" s="457"/>
      <c r="Z17" s="457" t="s">
        <v>324</v>
      </c>
      <c r="AA17" s="457"/>
      <c r="AB17" s="467"/>
      <c r="AC17" s="468"/>
    </row>
    <row r="18" spans="1:29" s="331" customFormat="1" ht="89.25" customHeight="1">
      <c r="A18" s="463"/>
      <c r="B18" s="463"/>
      <c r="C18" s="327" t="s">
        <v>1</v>
      </c>
      <c r="D18" s="327" t="s">
        <v>325</v>
      </c>
      <c r="E18" s="380" t="s">
        <v>578</v>
      </c>
      <c r="F18" s="380" t="s">
        <v>579</v>
      </c>
      <c r="G18" s="463"/>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242">
        <v>1</v>
      </c>
      <c r="B20" s="243" t="s">
        <v>329</v>
      </c>
      <c r="C20" s="358">
        <v>4.6319999999999997</v>
      </c>
      <c r="D20" s="358">
        <v>0</v>
      </c>
      <c r="E20" s="358">
        <v>4.6319999999999997</v>
      </c>
      <c r="F20" s="358">
        <v>4.6319999999999997</v>
      </c>
      <c r="G20" s="358">
        <f t="shared" ref="G20:AA20" si="0">SUM(G21:G25)</f>
        <v>0</v>
      </c>
      <c r="H20" s="358">
        <f t="shared" si="0"/>
        <v>0</v>
      </c>
      <c r="I20" s="358">
        <f t="shared" si="0"/>
        <v>0</v>
      </c>
      <c r="J20" s="358">
        <f t="shared" si="0"/>
        <v>0</v>
      </c>
      <c r="K20" s="358">
        <f t="shared" si="0"/>
        <v>0</v>
      </c>
      <c r="L20" s="358">
        <f t="shared" si="0"/>
        <v>0</v>
      </c>
      <c r="M20" s="358">
        <f t="shared" si="0"/>
        <v>0</v>
      </c>
      <c r="N20" s="358">
        <f t="shared" si="0"/>
        <v>0</v>
      </c>
      <c r="O20" s="358">
        <f t="shared" si="0"/>
        <v>0</v>
      </c>
      <c r="P20" s="358">
        <f t="shared" si="0"/>
        <v>0.93599999999999994</v>
      </c>
      <c r="Q20" s="358">
        <f t="shared" si="0"/>
        <v>0</v>
      </c>
      <c r="R20" s="358">
        <f t="shared" si="0"/>
        <v>0</v>
      </c>
      <c r="S20" s="358">
        <f t="shared" si="0"/>
        <v>0</v>
      </c>
      <c r="T20" s="358">
        <f t="shared" si="0"/>
        <v>3.6959999999999997</v>
      </c>
      <c r="U20" s="358">
        <f t="shared" si="0"/>
        <v>0</v>
      </c>
      <c r="V20" s="358">
        <f t="shared" si="0"/>
        <v>0</v>
      </c>
      <c r="W20" s="358">
        <f t="shared" si="0"/>
        <v>0</v>
      </c>
      <c r="X20" s="358">
        <f t="shared" si="0"/>
        <v>0</v>
      </c>
      <c r="Y20" s="358">
        <f t="shared" si="0"/>
        <v>0</v>
      </c>
      <c r="Z20" s="358">
        <f t="shared" si="0"/>
        <v>0</v>
      </c>
      <c r="AA20" s="358">
        <f t="shared" si="0"/>
        <v>0</v>
      </c>
      <c r="AB20" s="358">
        <v>4.6319999999999997</v>
      </c>
      <c r="AC20" s="358">
        <v>0</v>
      </c>
    </row>
    <row r="21" spans="1:29" ht="16.5">
      <c r="A21" s="244" t="s">
        <v>330</v>
      </c>
      <c r="B21" s="245" t="s">
        <v>331</v>
      </c>
      <c r="C21" s="358">
        <v>0</v>
      </c>
      <c r="D21" s="358">
        <v>0</v>
      </c>
      <c r="E21" s="358">
        <v>0</v>
      </c>
      <c r="F21" s="358">
        <f t="shared" ref="F21:F60" si="1">G21+H21+L21+P21+T21+X21</f>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v>0</v>
      </c>
    </row>
    <row r="22" spans="1:29" ht="16.5">
      <c r="A22" s="244" t="s">
        <v>332</v>
      </c>
      <c r="B22" s="245" t="s">
        <v>333</v>
      </c>
      <c r="C22" s="358">
        <v>0</v>
      </c>
      <c r="D22" s="358">
        <v>0</v>
      </c>
      <c r="E22" s="358">
        <v>0</v>
      </c>
      <c r="F22" s="358">
        <f t="shared" si="1"/>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v>0</v>
      </c>
    </row>
    <row r="23" spans="1:29" ht="33">
      <c r="A23" s="244" t="s">
        <v>334</v>
      </c>
      <c r="B23" s="245" t="s">
        <v>335</v>
      </c>
      <c r="C23" s="358">
        <v>4.6319999999999997</v>
      </c>
      <c r="D23" s="358">
        <v>0</v>
      </c>
      <c r="E23" s="358">
        <v>4.6319999999999997</v>
      </c>
      <c r="F23" s="358">
        <v>4.6319999999999997</v>
      </c>
      <c r="G23" s="358">
        <v>0</v>
      </c>
      <c r="H23" s="359">
        <v>0</v>
      </c>
      <c r="I23" s="358" t="s">
        <v>244</v>
      </c>
      <c r="J23" s="358" t="s">
        <v>244</v>
      </c>
      <c r="K23" s="358" t="s">
        <v>244</v>
      </c>
      <c r="L23" s="358">
        <v>0</v>
      </c>
      <c r="M23" s="358" t="s">
        <v>244</v>
      </c>
      <c r="N23" s="358" t="s">
        <v>244</v>
      </c>
      <c r="O23" s="358" t="s">
        <v>244</v>
      </c>
      <c r="P23" s="358">
        <v>0.93599999999999994</v>
      </c>
      <c r="Q23" s="358" t="s">
        <v>244</v>
      </c>
      <c r="R23" s="358" t="s">
        <v>244</v>
      </c>
      <c r="S23" s="358" t="s">
        <v>244</v>
      </c>
      <c r="T23" s="358">
        <v>3.6959999999999997</v>
      </c>
      <c r="U23" s="358" t="s">
        <v>244</v>
      </c>
      <c r="V23" s="358" t="s">
        <v>244</v>
      </c>
      <c r="W23" s="358" t="s">
        <v>244</v>
      </c>
      <c r="X23" s="359">
        <f>X26*1.18</f>
        <v>0</v>
      </c>
      <c r="Y23" s="358" t="s">
        <v>244</v>
      </c>
      <c r="Z23" s="358" t="s">
        <v>244</v>
      </c>
      <c r="AA23" s="358" t="s">
        <v>244</v>
      </c>
      <c r="AB23" s="358">
        <v>4.6319999999999997</v>
      </c>
      <c r="AC23" s="358">
        <v>0</v>
      </c>
    </row>
    <row r="24" spans="1:29" ht="16.5">
      <c r="A24" s="244" t="s">
        <v>336</v>
      </c>
      <c r="B24" s="245" t="s">
        <v>337</v>
      </c>
      <c r="C24" s="358">
        <v>0</v>
      </c>
      <c r="D24" s="358">
        <v>0</v>
      </c>
      <c r="E24" s="358">
        <v>0</v>
      </c>
      <c r="F24" s="358">
        <f t="shared" si="1"/>
        <v>0</v>
      </c>
      <c r="G24" s="358">
        <v>0</v>
      </c>
      <c r="H24" s="359">
        <v>0</v>
      </c>
      <c r="I24" s="358" t="s">
        <v>244</v>
      </c>
      <c r="J24" s="358" t="s">
        <v>244</v>
      </c>
      <c r="K24" s="358" t="s">
        <v>244</v>
      </c>
      <c r="L24" s="358">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v>0</v>
      </c>
    </row>
    <row r="25" spans="1:29" ht="16.5">
      <c r="A25" s="244" t="s">
        <v>338</v>
      </c>
      <c r="B25" s="246" t="s">
        <v>339</v>
      </c>
      <c r="C25" s="358">
        <v>0</v>
      </c>
      <c r="D25" s="358">
        <v>0</v>
      </c>
      <c r="E25" s="358">
        <v>0</v>
      </c>
      <c r="F25" s="358">
        <f t="shared" si="1"/>
        <v>0</v>
      </c>
      <c r="G25" s="358">
        <v>0</v>
      </c>
      <c r="H25" s="359">
        <v>0</v>
      </c>
      <c r="I25" s="358" t="s">
        <v>244</v>
      </c>
      <c r="J25" s="358" t="s">
        <v>244</v>
      </c>
      <c r="K25" s="358" t="s">
        <v>244</v>
      </c>
      <c r="L25" s="358">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v>0</v>
      </c>
    </row>
    <row r="26" spans="1:29" ht="33">
      <c r="A26" s="242" t="s">
        <v>20</v>
      </c>
      <c r="B26" s="243" t="s">
        <v>340</v>
      </c>
      <c r="C26" s="358">
        <f>C27+C28</f>
        <v>3.8600000000000003</v>
      </c>
      <c r="D26" s="358">
        <v>0</v>
      </c>
      <c r="E26" s="358">
        <v>3.8600000000000003</v>
      </c>
      <c r="F26" s="358">
        <v>3.8600000000000003</v>
      </c>
      <c r="G26" s="358">
        <f t="shared" ref="G26:AA26" si="2">SUM(G27:G30)</f>
        <v>0</v>
      </c>
      <c r="H26" s="358">
        <v>0</v>
      </c>
      <c r="I26" s="358">
        <f t="shared" si="2"/>
        <v>0</v>
      </c>
      <c r="J26" s="358">
        <f t="shared" si="2"/>
        <v>0</v>
      </c>
      <c r="K26" s="358">
        <f t="shared" si="2"/>
        <v>0</v>
      </c>
      <c r="L26" s="358">
        <v>0</v>
      </c>
      <c r="M26" s="358">
        <f t="shared" si="2"/>
        <v>0</v>
      </c>
      <c r="N26" s="358">
        <f t="shared" si="2"/>
        <v>0</v>
      </c>
      <c r="O26" s="358">
        <f t="shared" si="2"/>
        <v>0</v>
      </c>
      <c r="P26" s="358">
        <f>SUM(P27:P30)</f>
        <v>0.78</v>
      </c>
      <c r="Q26" s="358">
        <f t="shared" si="2"/>
        <v>0</v>
      </c>
      <c r="R26" s="358">
        <f t="shared" si="2"/>
        <v>0</v>
      </c>
      <c r="S26" s="358">
        <f t="shared" si="2"/>
        <v>0</v>
      </c>
      <c r="T26" s="358">
        <f>SUM(T27:T30)</f>
        <v>3.08</v>
      </c>
      <c r="U26" s="358">
        <f t="shared" si="2"/>
        <v>0</v>
      </c>
      <c r="V26" s="358">
        <f t="shared" si="2"/>
        <v>0</v>
      </c>
      <c r="W26" s="358">
        <f t="shared" si="2"/>
        <v>0</v>
      </c>
      <c r="X26" s="358">
        <f>SUM(X27:X30)</f>
        <v>0</v>
      </c>
      <c r="Y26" s="358">
        <f t="shared" si="2"/>
        <v>0</v>
      </c>
      <c r="Z26" s="358">
        <f t="shared" si="2"/>
        <v>0</v>
      </c>
      <c r="AA26" s="358">
        <f t="shared" si="2"/>
        <v>0</v>
      </c>
      <c r="AB26" s="358">
        <v>3.8600000000000003</v>
      </c>
      <c r="AC26" s="358">
        <v>0</v>
      </c>
    </row>
    <row r="27" spans="1:29" ht="16.5">
      <c r="A27" s="242" t="s">
        <v>341</v>
      </c>
      <c r="B27" s="245" t="s">
        <v>342</v>
      </c>
      <c r="C27" s="358">
        <v>0.78</v>
      </c>
      <c r="D27" s="358">
        <v>0</v>
      </c>
      <c r="E27" s="358">
        <v>0.78</v>
      </c>
      <c r="F27" s="358">
        <v>0.78</v>
      </c>
      <c r="G27" s="358">
        <v>0</v>
      </c>
      <c r="H27" s="358">
        <v>0</v>
      </c>
      <c r="I27" s="358" t="s">
        <v>244</v>
      </c>
      <c r="J27" s="358" t="s">
        <v>244</v>
      </c>
      <c r="K27" s="358" t="s">
        <v>244</v>
      </c>
      <c r="L27" s="358">
        <v>0</v>
      </c>
      <c r="M27" s="358" t="s">
        <v>244</v>
      </c>
      <c r="N27" s="358" t="s">
        <v>244</v>
      </c>
      <c r="O27" s="358" t="s">
        <v>244</v>
      </c>
      <c r="P27" s="359">
        <v>0.78</v>
      </c>
      <c r="Q27" s="358" t="s">
        <v>244</v>
      </c>
      <c r="R27" s="358" t="s">
        <v>244</v>
      </c>
      <c r="S27" s="358" t="s">
        <v>244</v>
      </c>
      <c r="T27" s="359">
        <v>0</v>
      </c>
      <c r="U27" s="358" t="s">
        <v>244</v>
      </c>
      <c r="V27" s="358" t="s">
        <v>244</v>
      </c>
      <c r="W27" s="358" t="s">
        <v>244</v>
      </c>
      <c r="X27" s="359">
        <v>0</v>
      </c>
      <c r="Y27" s="358" t="s">
        <v>244</v>
      </c>
      <c r="Z27" s="358" t="s">
        <v>244</v>
      </c>
      <c r="AA27" s="358" t="s">
        <v>244</v>
      </c>
      <c r="AB27" s="358">
        <v>0.78</v>
      </c>
      <c r="AC27" s="358">
        <v>0</v>
      </c>
    </row>
    <row r="28" spans="1:29" ht="16.5">
      <c r="A28" s="242" t="s">
        <v>343</v>
      </c>
      <c r="B28" s="245" t="s">
        <v>344</v>
      </c>
      <c r="C28" s="358">
        <v>3.08</v>
      </c>
      <c r="D28" s="358">
        <v>0</v>
      </c>
      <c r="E28" s="358">
        <v>3.08</v>
      </c>
      <c r="F28" s="358">
        <v>3.08</v>
      </c>
      <c r="G28" s="358">
        <v>0</v>
      </c>
      <c r="H28" s="358">
        <v>0</v>
      </c>
      <c r="I28" s="358" t="s">
        <v>244</v>
      </c>
      <c r="J28" s="358" t="s">
        <v>244</v>
      </c>
      <c r="K28" s="358" t="s">
        <v>244</v>
      </c>
      <c r="L28" s="358">
        <v>0</v>
      </c>
      <c r="M28" s="358" t="s">
        <v>244</v>
      </c>
      <c r="N28" s="358" t="s">
        <v>244</v>
      </c>
      <c r="O28" s="358" t="s">
        <v>244</v>
      </c>
      <c r="P28" s="359">
        <v>0</v>
      </c>
      <c r="Q28" s="358" t="s">
        <v>244</v>
      </c>
      <c r="R28" s="358" t="s">
        <v>244</v>
      </c>
      <c r="S28" s="358" t="s">
        <v>244</v>
      </c>
      <c r="T28" s="359">
        <v>3.08</v>
      </c>
      <c r="U28" s="358" t="s">
        <v>244</v>
      </c>
      <c r="V28" s="358" t="s">
        <v>244</v>
      </c>
      <c r="W28" s="358" t="s">
        <v>244</v>
      </c>
      <c r="X28" s="359">
        <v>0</v>
      </c>
      <c r="Y28" s="358" t="s">
        <v>244</v>
      </c>
      <c r="Z28" s="358" t="s">
        <v>244</v>
      </c>
      <c r="AA28" s="358" t="s">
        <v>244</v>
      </c>
      <c r="AB28" s="358">
        <v>3.08</v>
      </c>
      <c r="AC28" s="358">
        <v>0</v>
      </c>
    </row>
    <row r="29" spans="1:29" ht="16.5">
      <c r="A29" s="242" t="s">
        <v>345</v>
      </c>
      <c r="B29" s="245" t="s">
        <v>346</v>
      </c>
      <c r="C29" s="358">
        <v>0</v>
      </c>
      <c r="D29" s="358">
        <v>0</v>
      </c>
      <c r="E29" s="358">
        <v>0</v>
      </c>
      <c r="F29" s="358">
        <f t="shared" si="1"/>
        <v>0</v>
      </c>
      <c r="G29" s="358">
        <v>0</v>
      </c>
      <c r="H29" s="358">
        <v>0</v>
      </c>
      <c r="I29" s="358" t="s">
        <v>244</v>
      </c>
      <c r="J29" s="358" t="s">
        <v>244</v>
      </c>
      <c r="K29" s="358" t="s">
        <v>244</v>
      </c>
      <c r="L29" s="358">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v>0</v>
      </c>
    </row>
    <row r="30" spans="1:29" ht="16.5">
      <c r="A30" s="242" t="s">
        <v>347</v>
      </c>
      <c r="B30" s="245" t="s">
        <v>348</v>
      </c>
      <c r="C30" s="358">
        <v>0</v>
      </c>
      <c r="D30" s="358">
        <v>0</v>
      </c>
      <c r="E30" s="358">
        <v>0</v>
      </c>
      <c r="F30" s="358">
        <f t="shared" si="1"/>
        <v>0</v>
      </c>
      <c r="G30" s="358">
        <v>0</v>
      </c>
      <c r="H30" s="359">
        <v>0</v>
      </c>
      <c r="I30" s="358" t="s">
        <v>244</v>
      </c>
      <c r="J30" s="358" t="s">
        <v>244</v>
      </c>
      <c r="K30" s="358" t="s">
        <v>244</v>
      </c>
      <c r="L30" s="359">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v>0</v>
      </c>
    </row>
    <row r="31" spans="1:29" ht="16.5">
      <c r="A31" s="242" t="s">
        <v>19</v>
      </c>
      <c r="B31" s="243" t="s">
        <v>349</v>
      </c>
      <c r="C31" s="358">
        <v>0</v>
      </c>
      <c r="D31" s="358">
        <v>0</v>
      </c>
      <c r="E31" s="358">
        <v>0</v>
      </c>
      <c r="F31" s="358">
        <f t="shared" ref="F31" si="3">G31+H31+L31+P31+T31+X31</f>
        <v>0</v>
      </c>
      <c r="G31" s="358">
        <v>0</v>
      </c>
      <c r="H31" s="359">
        <v>0</v>
      </c>
      <c r="I31" s="358" t="s">
        <v>244</v>
      </c>
      <c r="J31" s="358" t="s">
        <v>244</v>
      </c>
      <c r="K31" s="358" t="s">
        <v>244</v>
      </c>
      <c r="L31" s="359">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v>0</v>
      </c>
      <c r="AC31" s="358">
        <v>0</v>
      </c>
    </row>
    <row r="32" spans="1:29" ht="16.5">
      <c r="A32" s="244" t="s">
        <v>350</v>
      </c>
      <c r="B32" s="247" t="s">
        <v>351</v>
      </c>
      <c r="C32" s="358">
        <v>0</v>
      </c>
      <c r="D32" s="358">
        <v>0</v>
      </c>
      <c r="E32" s="358">
        <v>0</v>
      </c>
      <c r="F32" s="358">
        <f t="shared" si="1"/>
        <v>0</v>
      </c>
      <c r="G32" s="358">
        <v>0</v>
      </c>
      <c r="H32" s="359">
        <v>0</v>
      </c>
      <c r="I32" s="358" t="s">
        <v>244</v>
      </c>
      <c r="J32" s="358" t="s">
        <v>244</v>
      </c>
      <c r="K32" s="358" t="s">
        <v>244</v>
      </c>
      <c r="L32" s="359">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v>0</v>
      </c>
    </row>
    <row r="33" spans="1:29" ht="16.5">
      <c r="A33" s="244" t="s">
        <v>352</v>
      </c>
      <c r="B33" s="247" t="s">
        <v>353</v>
      </c>
      <c r="C33" s="358">
        <v>0.8</v>
      </c>
      <c r="D33" s="358">
        <v>0</v>
      </c>
      <c r="E33" s="358">
        <v>0.8</v>
      </c>
      <c r="F33" s="358">
        <v>0.8</v>
      </c>
      <c r="G33" s="358">
        <v>0</v>
      </c>
      <c r="H33" s="359">
        <v>0</v>
      </c>
      <c r="I33" s="358" t="s">
        <v>244</v>
      </c>
      <c r="J33" s="358" t="s">
        <v>244</v>
      </c>
      <c r="K33" s="358" t="s">
        <v>244</v>
      </c>
      <c r="L33" s="359">
        <v>0</v>
      </c>
      <c r="M33" s="358" t="s">
        <v>244</v>
      </c>
      <c r="N33" s="358" t="s">
        <v>244</v>
      </c>
      <c r="O33" s="358" t="s">
        <v>244</v>
      </c>
      <c r="P33" s="359">
        <v>0</v>
      </c>
      <c r="Q33" s="358" t="s">
        <v>244</v>
      </c>
      <c r="R33" s="358" t="s">
        <v>244</v>
      </c>
      <c r="S33" s="358" t="s">
        <v>244</v>
      </c>
      <c r="T33" s="359">
        <v>0.8</v>
      </c>
      <c r="U33" s="358" t="s">
        <v>244</v>
      </c>
      <c r="V33" s="358" t="s">
        <v>244</v>
      </c>
      <c r="W33" s="358" t="s">
        <v>244</v>
      </c>
      <c r="X33" s="359">
        <v>0</v>
      </c>
      <c r="Y33" s="358" t="s">
        <v>244</v>
      </c>
      <c r="Z33" s="358" t="s">
        <v>244</v>
      </c>
      <c r="AA33" s="358" t="s">
        <v>244</v>
      </c>
      <c r="AB33" s="359">
        <v>0.8</v>
      </c>
      <c r="AC33" s="358">
        <v>0</v>
      </c>
    </row>
    <row r="34" spans="1:29" ht="16.5">
      <c r="A34" s="244" t="s">
        <v>354</v>
      </c>
      <c r="B34" s="247" t="s">
        <v>355</v>
      </c>
      <c r="C34" s="358">
        <v>0</v>
      </c>
      <c r="D34" s="358">
        <v>0</v>
      </c>
      <c r="E34" s="358">
        <v>0</v>
      </c>
      <c r="F34" s="358">
        <f t="shared" si="1"/>
        <v>0</v>
      </c>
      <c r="G34" s="358">
        <v>0</v>
      </c>
      <c r="H34" s="359">
        <v>0</v>
      </c>
      <c r="I34" s="358" t="s">
        <v>244</v>
      </c>
      <c r="J34" s="358" t="s">
        <v>244</v>
      </c>
      <c r="K34" s="358" t="s">
        <v>244</v>
      </c>
      <c r="L34" s="359">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v>0</v>
      </c>
    </row>
    <row r="35" spans="1:29" ht="16.5">
      <c r="A35" s="244" t="s">
        <v>356</v>
      </c>
      <c r="B35" s="245" t="s">
        <v>357</v>
      </c>
      <c r="C35" s="358">
        <v>0</v>
      </c>
      <c r="D35" s="358">
        <v>0</v>
      </c>
      <c r="E35" s="358">
        <v>0</v>
      </c>
      <c r="F35" s="358">
        <f t="shared" si="1"/>
        <v>0</v>
      </c>
      <c r="G35" s="358">
        <v>0</v>
      </c>
      <c r="H35" s="359">
        <v>0</v>
      </c>
      <c r="I35" s="358" t="s">
        <v>244</v>
      </c>
      <c r="J35" s="358" t="s">
        <v>244</v>
      </c>
      <c r="K35" s="358" t="s">
        <v>244</v>
      </c>
      <c r="L35" s="359">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v>0</v>
      </c>
    </row>
    <row r="36" spans="1:29" ht="16.5">
      <c r="A36" s="244" t="s">
        <v>358</v>
      </c>
      <c r="B36" s="245" t="s">
        <v>359</v>
      </c>
      <c r="C36" s="358">
        <v>0</v>
      </c>
      <c r="D36" s="358">
        <v>0</v>
      </c>
      <c r="E36" s="358">
        <v>0</v>
      </c>
      <c r="F36" s="358">
        <f t="shared" si="1"/>
        <v>0</v>
      </c>
      <c r="G36" s="358">
        <v>0</v>
      </c>
      <c r="H36" s="359">
        <v>0</v>
      </c>
      <c r="I36" s="358" t="s">
        <v>244</v>
      </c>
      <c r="J36" s="358" t="s">
        <v>244</v>
      </c>
      <c r="K36" s="358" t="s">
        <v>244</v>
      </c>
      <c r="L36" s="359">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v>0</v>
      </c>
    </row>
    <row r="37" spans="1:29" ht="16.5">
      <c r="A37" s="244" t="s">
        <v>360</v>
      </c>
      <c r="B37" s="245" t="s">
        <v>361</v>
      </c>
      <c r="C37" s="358">
        <v>0</v>
      </c>
      <c r="D37" s="358">
        <v>0</v>
      </c>
      <c r="E37" s="358">
        <v>0</v>
      </c>
      <c r="F37" s="358">
        <f t="shared" si="1"/>
        <v>0</v>
      </c>
      <c r="G37" s="358">
        <v>0</v>
      </c>
      <c r="H37" s="359">
        <v>0</v>
      </c>
      <c r="I37" s="358" t="s">
        <v>244</v>
      </c>
      <c r="J37" s="358" t="s">
        <v>244</v>
      </c>
      <c r="K37" s="358" t="s">
        <v>244</v>
      </c>
      <c r="L37" s="359">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v>0</v>
      </c>
    </row>
    <row r="38" spans="1:29" ht="19.5">
      <c r="A38" s="244" t="s">
        <v>362</v>
      </c>
      <c r="B38" s="247" t="s">
        <v>363</v>
      </c>
      <c r="C38" s="358">
        <v>0</v>
      </c>
      <c r="D38" s="358">
        <v>0</v>
      </c>
      <c r="E38" s="358">
        <v>0</v>
      </c>
      <c r="F38" s="358">
        <f t="shared" si="1"/>
        <v>0</v>
      </c>
      <c r="G38" s="358">
        <v>0</v>
      </c>
      <c r="H38" s="359">
        <v>0</v>
      </c>
      <c r="I38" s="358" t="s">
        <v>244</v>
      </c>
      <c r="J38" s="358" t="s">
        <v>244</v>
      </c>
      <c r="K38" s="358" t="s">
        <v>244</v>
      </c>
      <c r="L38" s="359">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v>0</v>
      </c>
    </row>
    <row r="39" spans="1:29" s="333" customFormat="1" ht="16.5">
      <c r="A39" s="242" t="s">
        <v>18</v>
      </c>
      <c r="B39" s="243" t="s">
        <v>364</v>
      </c>
      <c r="C39" s="358">
        <v>0</v>
      </c>
      <c r="D39" s="358">
        <v>0</v>
      </c>
      <c r="E39" s="358">
        <v>0</v>
      </c>
      <c r="F39" s="358">
        <f t="shared" ref="F39" si="4">G39+H39+L39+P39+T39+X39</f>
        <v>0</v>
      </c>
      <c r="G39" s="358">
        <v>0</v>
      </c>
      <c r="H39" s="359">
        <v>0</v>
      </c>
      <c r="I39" s="358" t="s">
        <v>244</v>
      </c>
      <c r="J39" s="358" t="s">
        <v>244</v>
      </c>
      <c r="K39" s="358" t="s">
        <v>244</v>
      </c>
      <c r="L39" s="359">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v>0</v>
      </c>
      <c r="AC39" s="358">
        <v>0</v>
      </c>
    </row>
    <row r="40" spans="1:29" ht="16.5">
      <c r="A40" s="244" t="s">
        <v>365</v>
      </c>
      <c r="B40" s="245" t="s">
        <v>366</v>
      </c>
      <c r="C40" s="358">
        <v>0</v>
      </c>
      <c r="D40" s="358">
        <v>0</v>
      </c>
      <c r="E40" s="358">
        <v>0</v>
      </c>
      <c r="F40" s="358">
        <f t="shared" si="1"/>
        <v>0</v>
      </c>
      <c r="G40" s="358">
        <v>0</v>
      </c>
      <c r="H40" s="359">
        <v>0</v>
      </c>
      <c r="I40" s="358" t="s">
        <v>244</v>
      </c>
      <c r="J40" s="358" t="s">
        <v>244</v>
      </c>
      <c r="K40" s="358" t="s">
        <v>244</v>
      </c>
      <c r="L40" s="359">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v>0</v>
      </c>
    </row>
    <row r="41" spans="1:29" ht="16.5">
      <c r="A41" s="244" t="s">
        <v>367</v>
      </c>
      <c r="B41" s="245" t="s">
        <v>353</v>
      </c>
      <c r="C41" s="358">
        <v>0.8</v>
      </c>
      <c r="D41" s="358">
        <v>0</v>
      </c>
      <c r="E41" s="358">
        <v>0.8</v>
      </c>
      <c r="F41" s="358">
        <v>0.8</v>
      </c>
      <c r="G41" s="358">
        <v>0</v>
      </c>
      <c r="H41" s="359">
        <v>0</v>
      </c>
      <c r="I41" s="358" t="s">
        <v>244</v>
      </c>
      <c r="J41" s="358" t="s">
        <v>244</v>
      </c>
      <c r="K41" s="358" t="s">
        <v>244</v>
      </c>
      <c r="L41" s="359">
        <v>0</v>
      </c>
      <c r="M41" s="358" t="s">
        <v>244</v>
      </c>
      <c r="N41" s="358" t="s">
        <v>244</v>
      </c>
      <c r="O41" s="358" t="s">
        <v>244</v>
      </c>
      <c r="P41" s="359">
        <v>0</v>
      </c>
      <c r="Q41" s="358" t="s">
        <v>244</v>
      </c>
      <c r="R41" s="358" t="s">
        <v>244</v>
      </c>
      <c r="S41" s="358" t="s">
        <v>244</v>
      </c>
      <c r="T41" s="359">
        <v>0.8</v>
      </c>
      <c r="U41" s="358" t="s">
        <v>244</v>
      </c>
      <c r="V41" s="358" t="s">
        <v>244</v>
      </c>
      <c r="W41" s="358" t="s">
        <v>244</v>
      </c>
      <c r="X41" s="359">
        <v>0</v>
      </c>
      <c r="Y41" s="358" t="s">
        <v>244</v>
      </c>
      <c r="Z41" s="358" t="s">
        <v>244</v>
      </c>
      <c r="AA41" s="358" t="s">
        <v>244</v>
      </c>
      <c r="AB41" s="359">
        <v>0.8</v>
      </c>
      <c r="AC41" s="358">
        <v>0</v>
      </c>
    </row>
    <row r="42" spans="1:29" ht="16.5">
      <c r="A42" s="244" t="s">
        <v>368</v>
      </c>
      <c r="B42" s="245" t="s">
        <v>355</v>
      </c>
      <c r="C42" s="358">
        <v>0</v>
      </c>
      <c r="D42" s="358">
        <v>0</v>
      </c>
      <c r="E42" s="358">
        <v>0</v>
      </c>
      <c r="F42" s="358">
        <f t="shared" si="1"/>
        <v>0</v>
      </c>
      <c r="G42" s="358">
        <v>0</v>
      </c>
      <c r="H42" s="359">
        <v>0</v>
      </c>
      <c r="I42" s="358" t="s">
        <v>244</v>
      </c>
      <c r="J42" s="358" t="s">
        <v>244</v>
      </c>
      <c r="K42" s="358" t="s">
        <v>244</v>
      </c>
      <c r="L42" s="359">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v>0</v>
      </c>
    </row>
    <row r="43" spans="1:29" ht="16.5">
      <c r="A43" s="244" t="s">
        <v>369</v>
      </c>
      <c r="B43" s="245" t="s">
        <v>357</v>
      </c>
      <c r="C43" s="358">
        <v>0</v>
      </c>
      <c r="D43" s="358">
        <v>0</v>
      </c>
      <c r="E43" s="358">
        <v>0</v>
      </c>
      <c r="F43" s="358">
        <f t="shared" si="1"/>
        <v>0</v>
      </c>
      <c r="G43" s="358">
        <v>0</v>
      </c>
      <c r="H43" s="359">
        <v>0</v>
      </c>
      <c r="I43" s="358" t="s">
        <v>244</v>
      </c>
      <c r="J43" s="358" t="s">
        <v>244</v>
      </c>
      <c r="K43" s="358" t="s">
        <v>244</v>
      </c>
      <c r="L43" s="359">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v>0</v>
      </c>
    </row>
    <row r="44" spans="1:29" ht="16.5">
      <c r="A44" s="244" t="s">
        <v>370</v>
      </c>
      <c r="B44" s="245" t="s">
        <v>359</v>
      </c>
      <c r="C44" s="358">
        <v>0</v>
      </c>
      <c r="D44" s="358">
        <v>0</v>
      </c>
      <c r="E44" s="358">
        <v>0</v>
      </c>
      <c r="F44" s="358">
        <f t="shared" si="1"/>
        <v>0</v>
      </c>
      <c r="G44" s="358">
        <v>0</v>
      </c>
      <c r="H44" s="359">
        <v>0</v>
      </c>
      <c r="I44" s="358" t="s">
        <v>244</v>
      </c>
      <c r="J44" s="358" t="s">
        <v>244</v>
      </c>
      <c r="K44" s="358" t="s">
        <v>244</v>
      </c>
      <c r="L44" s="359">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v>0</v>
      </c>
    </row>
    <row r="45" spans="1:29" ht="16.5">
      <c r="A45" s="244" t="s">
        <v>371</v>
      </c>
      <c r="B45" s="245" t="s">
        <v>361</v>
      </c>
      <c r="C45" s="358">
        <v>0</v>
      </c>
      <c r="D45" s="358">
        <v>0</v>
      </c>
      <c r="E45" s="358">
        <v>0</v>
      </c>
      <c r="F45" s="358">
        <f t="shared" si="1"/>
        <v>0</v>
      </c>
      <c r="G45" s="358">
        <v>0</v>
      </c>
      <c r="H45" s="359">
        <v>0</v>
      </c>
      <c r="I45" s="358" t="s">
        <v>244</v>
      </c>
      <c r="J45" s="358" t="s">
        <v>244</v>
      </c>
      <c r="K45" s="358" t="s">
        <v>244</v>
      </c>
      <c r="L45" s="359">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v>0</v>
      </c>
    </row>
    <row r="46" spans="1:29" ht="19.5">
      <c r="A46" s="244" t="s">
        <v>372</v>
      </c>
      <c r="B46" s="247" t="s">
        <v>363</v>
      </c>
      <c r="C46" s="358">
        <v>0</v>
      </c>
      <c r="D46" s="358">
        <v>0</v>
      </c>
      <c r="E46" s="358">
        <v>0</v>
      </c>
      <c r="F46" s="358">
        <f t="shared" si="1"/>
        <v>0</v>
      </c>
      <c r="G46" s="358">
        <v>0</v>
      </c>
      <c r="H46" s="359">
        <v>0</v>
      </c>
      <c r="I46" s="358" t="s">
        <v>244</v>
      </c>
      <c r="J46" s="358" t="s">
        <v>244</v>
      </c>
      <c r="K46" s="358" t="s">
        <v>244</v>
      </c>
      <c r="L46" s="359">
        <v>0</v>
      </c>
      <c r="M46" s="358" t="s">
        <v>244</v>
      </c>
      <c r="N46" s="358" t="s">
        <v>244</v>
      </c>
      <c r="O46" s="358" t="s">
        <v>244</v>
      </c>
      <c r="P46" s="359">
        <f>P28</f>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v>0</v>
      </c>
    </row>
    <row r="47" spans="1:29" s="333" customFormat="1" ht="16.5">
      <c r="A47" s="242" t="s">
        <v>16</v>
      </c>
      <c r="B47" s="243" t="s">
        <v>373</v>
      </c>
      <c r="C47" s="358">
        <v>0</v>
      </c>
      <c r="D47" s="358">
        <v>0</v>
      </c>
      <c r="E47" s="358">
        <v>0</v>
      </c>
      <c r="F47" s="358">
        <f t="shared" si="1"/>
        <v>4.66</v>
      </c>
      <c r="G47" s="358">
        <f t="shared" ref="G47:AA47" si="5">SUM(G48:G53)</f>
        <v>0</v>
      </c>
      <c r="H47" s="358">
        <v>0</v>
      </c>
      <c r="I47" s="358">
        <f t="shared" si="5"/>
        <v>0</v>
      </c>
      <c r="J47" s="358">
        <f t="shared" si="5"/>
        <v>0</v>
      </c>
      <c r="K47" s="358">
        <f t="shared" si="5"/>
        <v>0</v>
      </c>
      <c r="L47" s="358">
        <v>0</v>
      </c>
      <c r="M47" s="358">
        <f t="shared" si="5"/>
        <v>0</v>
      </c>
      <c r="N47" s="358">
        <f t="shared" si="5"/>
        <v>0</v>
      </c>
      <c r="O47" s="358">
        <f t="shared" si="5"/>
        <v>0</v>
      </c>
      <c r="P47" s="358">
        <f>SUM(P48:P51)</f>
        <v>0.78</v>
      </c>
      <c r="Q47" s="358">
        <f t="shared" si="5"/>
        <v>0</v>
      </c>
      <c r="R47" s="358">
        <f t="shared" si="5"/>
        <v>0</v>
      </c>
      <c r="S47" s="358">
        <f t="shared" si="5"/>
        <v>0</v>
      </c>
      <c r="T47" s="358">
        <f t="shared" si="5"/>
        <v>3.88</v>
      </c>
      <c r="U47" s="358">
        <f t="shared" si="5"/>
        <v>0</v>
      </c>
      <c r="V47" s="358">
        <f t="shared" si="5"/>
        <v>0</v>
      </c>
      <c r="W47" s="358">
        <f t="shared" si="5"/>
        <v>0</v>
      </c>
      <c r="X47" s="358">
        <f t="shared" si="5"/>
        <v>0</v>
      </c>
      <c r="Y47" s="358">
        <f t="shared" si="5"/>
        <v>0</v>
      </c>
      <c r="Z47" s="358">
        <f t="shared" si="5"/>
        <v>0</v>
      </c>
      <c r="AA47" s="358">
        <f t="shared" si="5"/>
        <v>0</v>
      </c>
      <c r="AB47" s="358">
        <v>0</v>
      </c>
      <c r="AC47" s="358">
        <v>0</v>
      </c>
    </row>
    <row r="48" spans="1:29" ht="16.5">
      <c r="A48" s="244" t="s">
        <v>374</v>
      </c>
      <c r="B48" s="245" t="s">
        <v>375</v>
      </c>
      <c r="C48" s="358">
        <v>3.8600000000000003</v>
      </c>
      <c r="D48" s="358">
        <v>0</v>
      </c>
      <c r="E48" s="358">
        <v>3.8600000000000003</v>
      </c>
      <c r="F48" s="358">
        <v>3.8600000000000003</v>
      </c>
      <c r="G48" s="358">
        <v>0</v>
      </c>
      <c r="H48" s="359">
        <f>H28</f>
        <v>0</v>
      </c>
      <c r="I48" s="358" t="s">
        <v>244</v>
      </c>
      <c r="J48" s="358" t="s">
        <v>244</v>
      </c>
      <c r="K48" s="358" t="s">
        <v>244</v>
      </c>
      <c r="L48" s="359">
        <f>L28</f>
        <v>0</v>
      </c>
      <c r="M48" s="358" t="s">
        <v>244</v>
      </c>
      <c r="N48" s="358" t="s">
        <v>244</v>
      </c>
      <c r="O48" s="358" t="s">
        <v>244</v>
      </c>
      <c r="P48" s="359">
        <v>0.78</v>
      </c>
      <c r="Q48" s="358" t="s">
        <v>244</v>
      </c>
      <c r="R48" s="358" t="s">
        <v>244</v>
      </c>
      <c r="S48" s="358" t="s">
        <v>244</v>
      </c>
      <c r="T48" s="358">
        <v>3.08</v>
      </c>
      <c r="U48" s="358" t="s">
        <v>244</v>
      </c>
      <c r="V48" s="358" t="s">
        <v>244</v>
      </c>
      <c r="W48" s="358" t="s">
        <v>244</v>
      </c>
      <c r="X48" s="359">
        <f>X39</f>
        <v>0</v>
      </c>
      <c r="Y48" s="358" t="s">
        <v>244</v>
      </c>
      <c r="Z48" s="358" t="s">
        <v>244</v>
      </c>
      <c r="AA48" s="358" t="s">
        <v>244</v>
      </c>
      <c r="AB48" s="358">
        <v>3.8600000000000003</v>
      </c>
      <c r="AC48" s="358">
        <v>0</v>
      </c>
    </row>
    <row r="49" spans="1:29" ht="16.5">
      <c r="A49" s="244" t="s">
        <v>376</v>
      </c>
      <c r="B49" s="245" t="s">
        <v>377</v>
      </c>
      <c r="C49" s="358">
        <v>0</v>
      </c>
      <c r="D49" s="358">
        <v>0</v>
      </c>
      <c r="E49" s="358">
        <v>0</v>
      </c>
      <c r="F49" s="358">
        <f t="shared" si="1"/>
        <v>0</v>
      </c>
      <c r="G49" s="358">
        <v>0</v>
      </c>
      <c r="H49" s="359">
        <v>0</v>
      </c>
      <c r="I49" s="358" t="s">
        <v>244</v>
      </c>
      <c r="J49" s="358" t="s">
        <v>244</v>
      </c>
      <c r="K49" s="358" t="s">
        <v>244</v>
      </c>
      <c r="L49" s="359">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v>0</v>
      </c>
    </row>
    <row r="50" spans="1:29" ht="16.5">
      <c r="A50" s="244" t="s">
        <v>378</v>
      </c>
      <c r="B50" s="247" t="s">
        <v>379</v>
      </c>
      <c r="C50" s="358">
        <v>0.8</v>
      </c>
      <c r="D50" s="358">
        <v>0</v>
      </c>
      <c r="E50" s="358">
        <v>0.8</v>
      </c>
      <c r="F50" s="358">
        <v>0.8</v>
      </c>
      <c r="G50" s="358">
        <v>0</v>
      </c>
      <c r="H50" s="359">
        <v>0</v>
      </c>
      <c r="I50" s="358" t="s">
        <v>244</v>
      </c>
      <c r="J50" s="358" t="s">
        <v>244</v>
      </c>
      <c r="K50" s="358" t="s">
        <v>244</v>
      </c>
      <c r="L50" s="359">
        <v>0</v>
      </c>
      <c r="M50" s="358" t="s">
        <v>244</v>
      </c>
      <c r="N50" s="358" t="s">
        <v>244</v>
      </c>
      <c r="O50" s="358" t="s">
        <v>244</v>
      </c>
      <c r="P50" s="359">
        <v>0</v>
      </c>
      <c r="Q50" s="358" t="s">
        <v>244</v>
      </c>
      <c r="R50" s="358" t="s">
        <v>244</v>
      </c>
      <c r="S50" s="358" t="s">
        <v>244</v>
      </c>
      <c r="T50" s="359">
        <v>0.8</v>
      </c>
      <c r="U50" s="358" t="s">
        <v>244</v>
      </c>
      <c r="V50" s="358" t="s">
        <v>244</v>
      </c>
      <c r="W50" s="358" t="s">
        <v>244</v>
      </c>
      <c r="X50" s="359">
        <v>0</v>
      </c>
      <c r="Y50" s="358" t="s">
        <v>244</v>
      </c>
      <c r="Z50" s="358" t="s">
        <v>244</v>
      </c>
      <c r="AA50" s="358" t="s">
        <v>244</v>
      </c>
      <c r="AB50" s="359">
        <v>0.8</v>
      </c>
      <c r="AC50" s="358">
        <v>0</v>
      </c>
    </row>
    <row r="51" spans="1:29" ht="16.5">
      <c r="A51" s="244" t="s">
        <v>380</v>
      </c>
      <c r="B51" s="247" t="s">
        <v>381</v>
      </c>
      <c r="C51" s="358">
        <v>0</v>
      </c>
      <c r="D51" s="358">
        <v>0</v>
      </c>
      <c r="E51" s="358">
        <v>0</v>
      </c>
      <c r="F51" s="358">
        <f t="shared" si="1"/>
        <v>0</v>
      </c>
      <c r="G51" s="358">
        <v>0</v>
      </c>
      <c r="H51" s="359">
        <v>0</v>
      </c>
      <c r="I51" s="358" t="s">
        <v>244</v>
      </c>
      <c r="J51" s="358" t="s">
        <v>244</v>
      </c>
      <c r="K51" s="358" t="s">
        <v>244</v>
      </c>
      <c r="L51" s="359">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v>0</v>
      </c>
    </row>
    <row r="52" spans="1:29" ht="16.5">
      <c r="A52" s="244" t="s">
        <v>382</v>
      </c>
      <c r="B52" s="247" t="s">
        <v>383</v>
      </c>
      <c r="C52" s="358">
        <v>0</v>
      </c>
      <c r="D52" s="358">
        <v>0</v>
      </c>
      <c r="E52" s="358">
        <v>0</v>
      </c>
      <c r="F52" s="358">
        <f t="shared" si="1"/>
        <v>0</v>
      </c>
      <c r="G52" s="358">
        <v>0</v>
      </c>
      <c r="H52" s="359">
        <v>0</v>
      </c>
      <c r="I52" s="358" t="s">
        <v>244</v>
      </c>
      <c r="J52" s="358" t="s">
        <v>244</v>
      </c>
      <c r="K52" s="358" t="s">
        <v>244</v>
      </c>
      <c r="L52" s="359">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v>0</v>
      </c>
    </row>
    <row r="53" spans="1:29" ht="19.5">
      <c r="A53" s="244" t="s">
        <v>384</v>
      </c>
      <c r="B53" s="247" t="s">
        <v>385</v>
      </c>
      <c r="C53" s="358">
        <v>0</v>
      </c>
      <c r="D53" s="358">
        <v>0</v>
      </c>
      <c r="E53" s="358">
        <v>0</v>
      </c>
      <c r="F53" s="358">
        <f t="shared" si="1"/>
        <v>0</v>
      </c>
      <c r="G53" s="358">
        <v>0</v>
      </c>
      <c r="H53" s="359">
        <v>0</v>
      </c>
      <c r="I53" s="358" t="s">
        <v>244</v>
      </c>
      <c r="J53" s="358" t="s">
        <v>244</v>
      </c>
      <c r="K53" s="358" t="s">
        <v>244</v>
      </c>
      <c r="L53" s="359">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v>0</v>
      </c>
    </row>
    <row r="54" spans="1:29" ht="33">
      <c r="A54" s="242" t="s">
        <v>15</v>
      </c>
      <c r="B54" s="250" t="s">
        <v>386</v>
      </c>
      <c r="C54" s="358">
        <v>0</v>
      </c>
      <c r="D54" s="358">
        <v>0</v>
      </c>
      <c r="E54" s="358">
        <v>0</v>
      </c>
      <c r="F54" s="358">
        <f t="shared" si="1"/>
        <v>0</v>
      </c>
      <c r="G54" s="358">
        <v>0</v>
      </c>
      <c r="H54" s="359">
        <v>0</v>
      </c>
      <c r="I54" s="358" t="s">
        <v>244</v>
      </c>
      <c r="J54" s="358" t="s">
        <v>244</v>
      </c>
      <c r="K54" s="358" t="s">
        <v>244</v>
      </c>
      <c r="L54" s="359">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v>0</v>
      </c>
    </row>
    <row r="55" spans="1:29" ht="16.5">
      <c r="A55" s="242" t="s">
        <v>13</v>
      </c>
      <c r="B55" s="243" t="s">
        <v>387</v>
      </c>
      <c r="C55" s="358">
        <v>0</v>
      </c>
      <c r="D55" s="358">
        <v>0</v>
      </c>
      <c r="E55" s="358">
        <v>0</v>
      </c>
      <c r="F55" s="358">
        <f t="shared" ref="F55" si="6">G55+H55+L55+P55+T55+X55</f>
        <v>0</v>
      </c>
      <c r="G55" s="358">
        <v>0</v>
      </c>
      <c r="H55" s="359">
        <v>0</v>
      </c>
      <c r="I55" s="358" t="s">
        <v>244</v>
      </c>
      <c r="J55" s="358" t="s">
        <v>244</v>
      </c>
      <c r="K55" s="358" t="s">
        <v>244</v>
      </c>
      <c r="L55" s="359">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v>0</v>
      </c>
    </row>
    <row r="56" spans="1:29" ht="16.5">
      <c r="A56" s="244" t="s">
        <v>388</v>
      </c>
      <c r="B56" s="251" t="s">
        <v>366</v>
      </c>
      <c r="C56" s="358">
        <v>0</v>
      </c>
      <c r="D56" s="358">
        <v>0</v>
      </c>
      <c r="E56" s="358">
        <v>0</v>
      </c>
      <c r="F56" s="358">
        <f t="shared" si="1"/>
        <v>0</v>
      </c>
      <c r="G56" s="358">
        <v>0</v>
      </c>
      <c r="H56" s="359">
        <v>0</v>
      </c>
      <c r="I56" s="358" t="s">
        <v>244</v>
      </c>
      <c r="J56" s="358" t="s">
        <v>244</v>
      </c>
      <c r="K56" s="358" t="s">
        <v>244</v>
      </c>
      <c r="L56" s="359">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v>0</v>
      </c>
    </row>
    <row r="57" spans="1:29" ht="16.5">
      <c r="A57" s="244" t="s">
        <v>389</v>
      </c>
      <c r="B57" s="251" t="s">
        <v>353</v>
      </c>
      <c r="C57" s="358">
        <v>0.8</v>
      </c>
      <c r="D57" s="358">
        <v>0</v>
      </c>
      <c r="E57" s="358">
        <v>0.8</v>
      </c>
      <c r="F57" s="358">
        <v>0.8</v>
      </c>
      <c r="G57" s="358">
        <v>0</v>
      </c>
      <c r="H57" s="359">
        <v>0</v>
      </c>
      <c r="I57" s="358" t="s">
        <v>244</v>
      </c>
      <c r="J57" s="358" t="s">
        <v>244</v>
      </c>
      <c r="K57" s="358" t="s">
        <v>244</v>
      </c>
      <c r="L57" s="359">
        <v>0</v>
      </c>
      <c r="M57" s="358" t="s">
        <v>244</v>
      </c>
      <c r="N57" s="358" t="s">
        <v>244</v>
      </c>
      <c r="O57" s="358" t="s">
        <v>244</v>
      </c>
      <c r="P57" s="359">
        <v>0</v>
      </c>
      <c r="Q57" s="358" t="s">
        <v>244</v>
      </c>
      <c r="R57" s="358" t="s">
        <v>244</v>
      </c>
      <c r="S57" s="358" t="s">
        <v>244</v>
      </c>
      <c r="T57" s="359">
        <v>0.8</v>
      </c>
      <c r="U57" s="358" t="s">
        <v>244</v>
      </c>
      <c r="V57" s="358" t="s">
        <v>244</v>
      </c>
      <c r="W57" s="358" t="s">
        <v>244</v>
      </c>
      <c r="X57" s="359">
        <v>0</v>
      </c>
      <c r="Y57" s="358" t="s">
        <v>244</v>
      </c>
      <c r="Z57" s="358" t="s">
        <v>244</v>
      </c>
      <c r="AA57" s="358" t="s">
        <v>244</v>
      </c>
      <c r="AB57" s="359">
        <v>0.8</v>
      </c>
      <c r="AC57" s="358">
        <v>0</v>
      </c>
    </row>
    <row r="58" spans="1:29" ht="16.5">
      <c r="A58" s="244" t="s">
        <v>390</v>
      </c>
      <c r="B58" s="251" t="s">
        <v>355</v>
      </c>
      <c r="C58" s="358">
        <v>0</v>
      </c>
      <c r="D58" s="358">
        <v>0</v>
      </c>
      <c r="E58" s="358">
        <v>0</v>
      </c>
      <c r="F58" s="358">
        <f t="shared" si="1"/>
        <v>0</v>
      </c>
      <c r="G58" s="358">
        <v>0</v>
      </c>
      <c r="H58" s="359">
        <v>0</v>
      </c>
      <c r="I58" s="358" t="s">
        <v>244</v>
      </c>
      <c r="J58" s="358" t="s">
        <v>244</v>
      </c>
      <c r="K58" s="358" t="s">
        <v>244</v>
      </c>
      <c r="L58" s="359">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v>0</v>
      </c>
    </row>
    <row r="59" spans="1:29" ht="16.5">
      <c r="A59" s="244" t="s">
        <v>391</v>
      </c>
      <c r="B59" s="251" t="s">
        <v>392</v>
      </c>
      <c r="C59" s="358">
        <v>0</v>
      </c>
      <c r="D59" s="358">
        <v>0</v>
      </c>
      <c r="E59" s="358">
        <v>0</v>
      </c>
      <c r="F59" s="358">
        <f t="shared" si="1"/>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v>0</v>
      </c>
    </row>
    <row r="60" spans="1:29" ht="19.5">
      <c r="A60" s="244" t="s">
        <v>393</v>
      </c>
      <c r="B60" s="247" t="s">
        <v>385</v>
      </c>
      <c r="C60" s="249">
        <v>0</v>
      </c>
      <c r="D60" s="358">
        <v>0</v>
      </c>
      <c r="E60" s="249">
        <v>0</v>
      </c>
      <c r="F60" s="249">
        <f t="shared" si="1"/>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249">
        <f t="shared" ref="AC60" si="7">H60+L60+P60+T60+X60</f>
        <v>0</v>
      </c>
    </row>
    <row r="61" spans="1:29">
      <c r="A61" s="252"/>
      <c r="B61" s="253"/>
      <c r="C61" s="253"/>
      <c r="D61" s="253"/>
      <c r="E61" s="253"/>
      <c r="F61" s="253"/>
      <c r="G61" s="253"/>
      <c r="H61" s="253"/>
      <c r="I61" s="253"/>
      <c r="J61" s="253"/>
      <c r="K61" s="253"/>
      <c r="L61" s="252"/>
      <c r="M61" s="252"/>
      <c r="T61" s="252"/>
      <c r="U61" s="252"/>
    </row>
    <row r="62" spans="1:29" ht="54" customHeight="1">
      <c r="B62" s="453"/>
      <c r="C62" s="453"/>
      <c r="D62" s="453"/>
      <c r="E62" s="453"/>
      <c r="F62" s="453"/>
      <c r="G62" s="453"/>
      <c r="H62" s="453"/>
      <c r="I62" s="453"/>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52"/>
      <c r="C64" s="452"/>
      <c r="D64" s="452"/>
      <c r="E64" s="452"/>
      <c r="F64" s="452"/>
      <c r="G64" s="452"/>
      <c r="H64" s="452"/>
      <c r="I64" s="452"/>
      <c r="J64" s="324"/>
      <c r="K64" s="324"/>
    </row>
    <row r="66" spans="2:22" ht="36.75" customHeight="1">
      <c r="B66" s="453"/>
      <c r="C66" s="453"/>
      <c r="D66" s="453"/>
      <c r="E66" s="453"/>
      <c r="F66" s="453"/>
      <c r="G66" s="453"/>
      <c r="H66" s="453"/>
      <c r="I66" s="453"/>
      <c r="J66" s="325"/>
      <c r="K66" s="325"/>
    </row>
    <row r="67" spans="2:22">
      <c r="B67" s="39"/>
      <c r="C67" s="39"/>
      <c r="D67" s="39"/>
      <c r="E67" s="39"/>
      <c r="F67" s="39"/>
      <c r="N67" s="255"/>
      <c r="V67" s="255"/>
    </row>
    <row r="68" spans="2:22" ht="51" customHeight="1">
      <c r="B68" s="453"/>
      <c r="C68" s="453"/>
      <c r="D68" s="453"/>
      <c r="E68" s="453"/>
      <c r="F68" s="453"/>
      <c r="G68" s="453"/>
      <c r="H68" s="453"/>
      <c r="I68" s="453"/>
      <c r="J68" s="325"/>
      <c r="K68" s="325"/>
      <c r="N68" s="255"/>
      <c r="V68" s="255"/>
    </row>
    <row r="69" spans="2:22" ht="32.25" customHeight="1">
      <c r="B69" s="452"/>
      <c r="C69" s="452"/>
      <c r="D69" s="452"/>
      <c r="E69" s="452"/>
      <c r="F69" s="452"/>
      <c r="G69" s="452"/>
      <c r="H69" s="452"/>
      <c r="I69" s="452"/>
      <c r="J69" s="324"/>
      <c r="K69" s="324"/>
    </row>
    <row r="70" spans="2:22" ht="51.75" customHeight="1">
      <c r="B70" s="453"/>
      <c r="C70" s="453"/>
      <c r="D70" s="453"/>
      <c r="E70" s="453"/>
      <c r="F70" s="453"/>
      <c r="G70" s="453"/>
      <c r="H70" s="453"/>
      <c r="I70" s="453"/>
      <c r="J70" s="325"/>
      <c r="K70" s="325"/>
    </row>
    <row r="71" spans="2:22" ht="21.75" customHeight="1">
      <c r="B71" s="454"/>
      <c r="C71" s="454"/>
      <c r="D71" s="454"/>
      <c r="E71" s="454"/>
      <c r="F71" s="454"/>
      <c r="G71" s="454"/>
      <c r="H71" s="454"/>
      <c r="I71" s="454"/>
      <c r="J71" s="326"/>
      <c r="K71" s="326"/>
      <c r="L71" s="256"/>
      <c r="M71" s="256"/>
      <c r="T71" s="256"/>
      <c r="U71" s="256"/>
    </row>
    <row r="72" spans="2:22" ht="23.25" customHeight="1">
      <c r="B72" s="256"/>
      <c r="C72" s="256"/>
      <c r="D72" s="256"/>
      <c r="E72" s="256"/>
      <c r="F72" s="256"/>
    </row>
    <row r="73" spans="2:22" ht="18.75" customHeight="1">
      <c r="B73" s="451"/>
      <c r="C73" s="451"/>
      <c r="D73" s="451"/>
      <c r="E73" s="451"/>
      <c r="F73" s="451"/>
      <c r="G73" s="451"/>
      <c r="H73" s="451"/>
      <c r="I73" s="451"/>
      <c r="J73" s="323"/>
      <c r="K73" s="323"/>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G48:G54 G40:G46 E21:F60 G32:G38 G21:G25 X21:X23 T21:T23 P21:P23 H21:H23 P28:P30 T28:T30 X28:X30 G26:AA26 P46 C20:E60 AC20:AC59 G27:K30 L21:L30 C20:AA20 C57:G57 C31:G31 C39:G39 C55:G55 C50:G50 Y48:AA60 U48:W60 Q48:S60 M48:O60 I48:K60 C41:G41 C33:G33 Y27:AA46 U27:W46 Q27:S46 M27:O46 I31:K46">
    <cfRule type="containsText" dxfId="26" priority="23" operator="containsText" text="х!">
      <formula>NOT(ISERROR(SEARCH("х!",C18)))</formula>
    </cfRule>
  </conditionalFormatting>
  <conditionalFormatting sqref="AC21:AC60">
    <cfRule type="containsText" dxfId="25" priority="22" operator="containsText" text="х!">
      <formula>NOT(ISERROR(SEARCH("х!",AC21)))</formula>
    </cfRule>
  </conditionalFormatting>
  <conditionalFormatting sqref="I21:K25 M21:O25 Q21:S25 U21:W25 Y21:AA25 G56:G60 G48:G54 G40:G46 E21:F60 G32:G38 G21:G25 X21:X23 T21:T23 P21:P23 H21:H23 P28:P30 T28:T30 X28:X30 G26:AA26 P46 C20:E60 AC20:AC60 G27:K30 L21:L30 C20:AA20 C57:G57 C31:G31 C39:G39 C55:G55 C50:G50 Y48:AA60 U48:W60 Q48:S60 M48:O60 I48:K60 C41:G41 C33:G33 Y27:AA46 U27:W46 Q27:S46 M27:O46 I31:K46">
    <cfRule type="containsBlanks" dxfId="24" priority="21">
      <formula>LEN(TRIM(C20))=0</formula>
    </cfRule>
  </conditionalFormatting>
  <conditionalFormatting sqref="AB20:AB56 AB58:AB60">
    <cfRule type="containsText" dxfId="23" priority="6" operator="containsText" text="х!">
      <formula>NOT(ISERROR(SEARCH("х!",AB20)))</formula>
    </cfRule>
  </conditionalFormatting>
  <conditionalFormatting sqref="AB20:AB56 AB58:AB60">
    <cfRule type="containsBlanks" dxfId="22" priority="5">
      <formula>LEN(TRIM(AB20))=0</formula>
    </cfRule>
  </conditionalFormatting>
  <conditionalFormatting sqref="P47">
    <cfRule type="containsText" dxfId="21" priority="4" operator="containsText" text="х!">
      <formula>NOT(ISERROR(SEARCH("х!",P47)))</formula>
    </cfRule>
  </conditionalFormatting>
  <conditionalFormatting sqref="P47">
    <cfRule type="containsBlanks" dxfId="20" priority="3">
      <formula>LEN(TRIM(P47))=0</formula>
    </cfRule>
  </conditionalFormatting>
  <conditionalFormatting sqref="T48">
    <cfRule type="containsText" dxfId="19" priority="2" operator="containsText" text="х!">
      <formula>NOT(ISERROR(SEARCH("х!",T48)))</formula>
    </cfRule>
  </conditionalFormatting>
  <conditionalFormatting sqref="T48">
    <cfRule type="containsBlanks" dxfId="18" priority="1">
      <formula>LEN(TRIM(T48))=0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8"/>
      <c r="AU1" s="388"/>
      <c r="AV1" s="388"/>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row>
    <row r="4" spans="1:48" ht="12" customHeight="1">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row>
    <row r="5" spans="1:48" ht="15.75">
      <c r="A5" s="3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c r="AB5" s="393"/>
      <c r="AC5" s="393"/>
      <c r="AD5" s="393"/>
      <c r="AE5" s="393"/>
      <c r="AF5" s="393"/>
      <c r="AG5" s="393"/>
      <c r="AH5" s="393"/>
      <c r="AI5" s="393"/>
      <c r="AJ5" s="393"/>
      <c r="AK5" s="393"/>
      <c r="AL5" s="393"/>
      <c r="AM5" s="393"/>
      <c r="AN5" s="393"/>
      <c r="AO5" s="393"/>
      <c r="AP5" s="393"/>
      <c r="AQ5" s="393"/>
      <c r="AR5" s="393"/>
      <c r="AS5" s="393"/>
      <c r="AT5" s="393"/>
      <c r="AU5" s="393"/>
      <c r="AV5" s="393"/>
    </row>
    <row r="6" spans="1:4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389"/>
      <c r="AQ6" s="389"/>
      <c r="AR6" s="389"/>
      <c r="AS6" s="389"/>
      <c r="AT6" s="389"/>
      <c r="AU6" s="389"/>
      <c r="AV6" s="389"/>
    </row>
    <row r="7" spans="1:48" ht="12" customHeight="1">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5.75">
      <c r="A8" s="393" t="str">
        <f>' 1. паспорт местополож'!A8:C8</f>
        <v>J_ДВОСТ-147</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c r="AH8" s="393"/>
      <c r="AI8" s="393"/>
      <c r="AJ8" s="393"/>
      <c r="AK8" s="393"/>
      <c r="AL8" s="393"/>
      <c r="AM8" s="393"/>
      <c r="AN8" s="393"/>
      <c r="AO8" s="393"/>
      <c r="AP8" s="393"/>
      <c r="AQ8" s="393"/>
      <c r="AR8" s="393"/>
      <c r="AS8" s="393"/>
      <c r="AT8" s="393"/>
      <c r="AU8" s="393"/>
      <c r="AV8" s="393"/>
    </row>
    <row r="9" spans="1:4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2.75" customHeight="1">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401"/>
      <c r="AB10" s="401"/>
      <c r="AC10" s="401"/>
      <c r="AD10" s="401"/>
      <c r="AE10" s="401"/>
      <c r="AF10" s="401"/>
      <c r="AG10" s="401"/>
      <c r="AH10" s="401"/>
      <c r="AI10" s="401"/>
      <c r="AJ10" s="401"/>
      <c r="AK10" s="401"/>
      <c r="AL10" s="401"/>
      <c r="AM10" s="401"/>
      <c r="AN10" s="401"/>
      <c r="AO10" s="401"/>
      <c r="AP10" s="401"/>
      <c r="AQ10" s="401"/>
      <c r="AR10" s="401"/>
      <c r="AS10" s="401"/>
      <c r="AT10" s="401"/>
      <c r="AU10" s="401"/>
      <c r="AV10" s="401"/>
    </row>
    <row r="11" spans="1:48" ht="15.75">
      <c r="A11" s="393" t="str">
        <f>' 1. паспорт местополож'!A11:C11</f>
        <v>Техническое перевооружение объекта "Оборудование ТП-2" на ст. Вяземская</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H11" s="393"/>
      <c r="AI11" s="393"/>
      <c r="AJ11" s="393"/>
      <c r="AK11" s="393"/>
      <c r="AL11" s="393"/>
      <c r="AM11" s="393"/>
      <c r="AN11" s="393"/>
      <c r="AO11" s="393"/>
      <c r="AP11" s="393"/>
      <c r="AQ11" s="393"/>
      <c r="AR11" s="393"/>
      <c r="AS11" s="393"/>
      <c r="AT11" s="393"/>
      <c r="AU11" s="393"/>
      <c r="AV11" s="393"/>
    </row>
    <row r="12" spans="1:4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4.25" customHeight="1">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c r="A15" s="421"/>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s="259" customFormat="1" ht="34.5" customHeight="1">
      <c r="A16" s="484" t="s">
        <v>394</v>
      </c>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c r="AD16" s="484"/>
      <c r="AE16" s="484"/>
      <c r="AF16" s="484"/>
      <c r="AG16" s="484"/>
      <c r="AH16" s="484"/>
      <c r="AI16" s="484"/>
      <c r="AJ16" s="484"/>
      <c r="AK16" s="484"/>
      <c r="AL16" s="484"/>
      <c r="AM16" s="484"/>
      <c r="AN16" s="484"/>
      <c r="AO16" s="484"/>
      <c r="AP16" s="484"/>
      <c r="AQ16" s="484"/>
      <c r="AR16" s="484"/>
      <c r="AS16" s="484"/>
      <c r="AT16" s="484"/>
      <c r="AU16" s="484"/>
      <c r="AV16" s="484"/>
    </row>
    <row r="17" spans="1:55" s="260" customFormat="1" ht="140.25" customHeight="1">
      <c r="A17" s="479" t="s">
        <v>395</v>
      </c>
      <c r="B17" s="486" t="s">
        <v>396</v>
      </c>
      <c r="C17" s="479" t="s">
        <v>397</v>
      </c>
      <c r="D17" s="479" t="s">
        <v>398</v>
      </c>
      <c r="E17" s="489" t="s">
        <v>399</v>
      </c>
      <c r="F17" s="490"/>
      <c r="G17" s="490"/>
      <c r="H17" s="490"/>
      <c r="I17" s="490"/>
      <c r="J17" s="490"/>
      <c r="K17" s="490"/>
      <c r="L17" s="491"/>
      <c r="M17" s="479" t="s">
        <v>400</v>
      </c>
      <c r="N17" s="479" t="s">
        <v>401</v>
      </c>
      <c r="O17" s="479" t="s">
        <v>402</v>
      </c>
      <c r="P17" s="478" t="s">
        <v>403</v>
      </c>
      <c r="Q17" s="478" t="s">
        <v>404</v>
      </c>
      <c r="R17" s="478" t="s">
        <v>405</v>
      </c>
      <c r="S17" s="478" t="s">
        <v>406</v>
      </c>
      <c r="T17" s="478"/>
      <c r="U17" s="478" t="s">
        <v>407</v>
      </c>
      <c r="V17" s="478" t="s">
        <v>408</v>
      </c>
      <c r="W17" s="478" t="s">
        <v>409</v>
      </c>
      <c r="X17" s="478" t="s">
        <v>410</v>
      </c>
      <c r="Y17" s="478" t="s">
        <v>411</v>
      </c>
      <c r="Z17" s="481" t="s">
        <v>412</v>
      </c>
      <c r="AA17" s="478" t="s">
        <v>413</v>
      </c>
      <c r="AB17" s="478" t="s">
        <v>414</v>
      </c>
      <c r="AC17" s="478" t="s">
        <v>415</v>
      </c>
      <c r="AD17" s="478" t="s">
        <v>416</v>
      </c>
      <c r="AE17" s="478" t="s">
        <v>417</v>
      </c>
      <c r="AF17" s="478" t="s">
        <v>418</v>
      </c>
      <c r="AG17" s="478"/>
      <c r="AH17" s="478"/>
      <c r="AI17" s="478"/>
      <c r="AJ17" s="478"/>
      <c r="AK17" s="478"/>
      <c r="AL17" s="478" t="s">
        <v>419</v>
      </c>
      <c r="AM17" s="478"/>
      <c r="AN17" s="478"/>
      <c r="AO17" s="478"/>
      <c r="AP17" s="478" t="s">
        <v>420</v>
      </c>
      <c r="AQ17" s="478"/>
      <c r="AR17" s="478" t="s">
        <v>421</v>
      </c>
      <c r="AS17" s="478" t="s">
        <v>422</v>
      </c>
      <c r="AT17" s="478" t="s">
        <v>423</v>
      </c>
      <c r="AU17" s="478" t="s">
        <v>424</v>
      </c>
      <c r="AV17" s="478" t="s">
        <v>425</v>
      </c>
    </row>
    <row r="18" spans="1:55" s="260" customFormat="1" ht="19.5">
      <c r="A18" s="485"/>
      <c r="B18" s="487"/>
      <c r="C18" s="485"/>
      <c r="D18" s="485"/>
      <c r="E18" s="479" t="s">
        <v>426</v>
      </c>
      <c r="F18" s="474" t="s">
        <v>377</v>
      </c>
      <c r="G18" s="474" t="s">
        <v>379</v>
      </c>
      <c r="H18" s="474" t="s">
        <v>381</v>
      </c>
      <c r="I18" s="472" t="s">
        <v>427</v>
      </c>
      <c r="J18" s="472" t="s">
        <v>428</v>
      </c>
      <c r="K18" s="472" t="s">
        <v>429</v>
      </c>
      <c r="L18" s="474" t="s">
        <v>34</v>
      </c>
      <c r="M18" s="485"/>
      <c r="N18" s="485"/>
      <c r="O18" s="485"/>
      <c r="P18" s="478"/>
      <c r="Q18" s="478"/>
      <c r="R18" s="478"/>
      <c r="S18" s="476" t="s">
        <v>1</v>
      </c>
      <c r="T18" s="476" t="s">
        <v>430</v>
      </c>
      <c r="U18" s="478"/>
      <c r="V18" s="478"/>
      <c r="W18" s="478"/>
      <c r="X18" s="478"/>
      <c r="Y18" s="478"/>
      <c r="Z18" s="478"/>
      <c r="AA18" s="478"/>
      <c r="AB18" s="478"/>
      <c r="AC18" s="478"/>
      <c r="AD18" s="478"/>
      <c r="AE18" s="478"/>
      <c r="AF18" s="478" t="s">
        <v>431</v>
      </c>
      <c r="AG18" s="478"/>
      <c r="AH18" s="478" t="s">
        <v>432</v>
      </c>
      <c r="AI18" s="478"/>
      <c r="AJ18" s="479" t="s">
        <v>433</v>
      </c>
      <c r="AK18" s="479" t="s">
        <v>434</v>
      </c>
      <c r="AL18" s="479" t="s">
        <v>435</v>
      </c>
      <c r="AM18" s="479" t="s">
        <v>436</v>
      </c>
      <c r="AN18" s="479" t="s">
        <v>437</v>
      </c>
      <c r="AO18" s="479" t="s">
        <v>438</v>
      </c>
      <c r="AP18" s="479" t="s">
        <v>439</v>
      </c>
      <c r="AQ18" s="482" t="s">
        <v>430</v>
      </c>
      <c r="AR18" s="478"/>
      <c r="AS18" s="478"/>
      <c r="AT18" s="478"/>
      <c r="AU18" s="478"/>
      <c r="AV18" s="478"/>
    </row>
    <row r="19" spans="1:55" s="260" customFormat="1" ht="78">
      <c r="A19" s="480"/>
      <c r="B19" s="488"/>
      <c r="C19" s="480"/>
      <c r="D19" s="480"/>
      <c r="E19" s="480"/>
      <c r="F19" s="475"/>
      <c r="G19" s="475"/>
      <c r="H19" s="475"/>
      <c r="I19" s="473"/>
      <c r="J19" s="473"/>
      <c r="K19" s="473"/>
      <c r="L19" s="475"/>
      <c r="M19" s="480"/>
      <c r="N19" s="480"/>
      <c r="O19" s="480"/>
      <c r="P19" s="478"/>
      <c r="Q19" s="478"/>
      <c r="R19" s="478"/>
      <c r="S19" s="477"/>
      <c r="T19" s="477"/>
      <c r="U19" s="478"/>
      <c r="V19" s="478"/>
      <c r="W19" s="478"/>
      <c r="X19" s="478"/>
      <c r="Y19" s="478"/>
      <c r="Z19" s="478"/>
      <c r="AA19" s="478"/>
      <c r="AB19" s="478"/>
      <c r="AC19" s="478"/>
      <c r="AD19" s="478"/>
      <c r="AE19" s="478"/>
      <c r="AF19" s="261" t="s">
        <v>440</v>
      </c>
      <c r="AG19" s="261" t="s">
        <v>441</v>
      </c>
      <c r="AH19" s="262" t="s">
        <v>1</v>
      </c>
      <c r="AI19" s="262" t="s">
        <v>430</v>
      </c>
      <c r="AJ19" s="480"/>
      <c r="AK19" s="480"/>
      <c r="AL19" s="480"/>
      <c r="AM19" s="480"/>
      <c r="AN19" s="480"/>
      <c r="AO19" s="480"/>
      <c r="AP19" s="480"/>
      <c r="AQ19" s="483"/>
      <c r="AR19" s="478"/>
      <c r="AS19" s="478"/>
      <c r="AT19" s="478"/>
      <c r="AU19" s="478"/>
      <c r="AV19" s="478"/>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470"/>
      <c r="AB22" s="470"/>
      <c r="AC22" s="470"/>
      <c r="AD22" s="470"/>
      <c r="AE22" s="470"/>
      <c r="AF22" s="470"/>
      <c r="AG22" s="470"/>
      <c r="AH22" s="470"/>
      <c r="AI22" s="470"/>
      <c r="AJ22" s="470"/>
      <c r="AK22" s="470"/>
      <c r="AL22" s="471"/>
      <c r="AM22" s="471"/>
      <c r="AN22" s="471"/>
      <c r="AO22" s="471"/>
      <c r="AP22" s="471"/>
      <c r="AQ22" s="471"/>
      <c r="AR22" s="471"/>
      <c r="AS22" s="471"/>
      <c r="AT22" s="471"/>
      <c r="AU22" s="471"/>
      <c r="AV22" s="471"/>
      <c r="AW22" s="272"/>
      <c r="AX22" s="272"/>
      <c r="AY22" s="272"/>
      <c r="AZ22" s="272"/>
      <c r="BA22" s="272"/>
      <c r="BB22" s="272"/>
      <c r="BC22" s="272"/>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13" zoomScale="70" zoomScaleNormal="90" zoomScaleSheetLayoutView="70" workbookViewId="0">
      <selection activeCell="B21" sqref="B21"/>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3" t="str">
        <f>' 1. паспорт местополож'!A1:C1</f>
        <v>Год раскрытия информации: 2019 год</v>
      </c>
      <c r="B1" s="493"/>
      <c r="C1" s="275"/>
      <c r="D1" s="275"/>
      <c r="E1" s="275"/>
      <c r="F1" s="275"/>
      <c r="G1" s="275"/>
      <c r="H1" s="275"/>
      <c r="I1" s="275"/>
    </row>
    <row r="2" spans="1:9" ht="18.75">
      <c r="A2" s="277"/>
      <c r="B2" s="277"/>
      <c r="C2" s="277"/>
      <c r="D2" s="278"/>
      <c r="E2" s="278"/>
      <c r="F2" s="278"/>
      <c r="G2" s="278"/>
      <c r="H2" s="278"/>
      <c r="I2" s="278"/>
    </row>
    <row r="3" spans="1:9" ht="18.75">
      <c r="A3" s="391" t="s">
        <v>9</v>
      </c>
      <c r="B3" s="391"/>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3"/>
      <c r="C8" s="279"/>
      <c r="D8" s="63"/>
      <c r="E8" s="63"/>
      <c r="F8" s="63"/>
      <c r="G8" s="63"/>
      <c r="H8" s="63"/>
      <c r="I8" s="63"/>
    </row>
    <row r="9" spans="1:9" ht="18" customHeight="1">
      <c r="A9" s="393" t="str">
        <f>' 1. паспорт местополож'!A8:C8</f>
        <v>J_ДВОСТ-147</v>
      </c>
      <c r="B9" s="393"/>
      <c r="C9" s="279"/>
      <c r="D9" s="63"/>
      <c r="E9" s="63"/>
      <c r="F9" s="63"/>
      <c r="G9" s="63"/>
      <c r="H9" s="63"/>
      <c r="I9" s="63"/>
    </row>
    <row r="10" spans="1:9">
      <c r="A10" s="389" t="s">
        <v>7</v>
      </c>
      <c r="B10" s="389"/>
      <c r="C10" s="64"/>
      <c r="D10" s="64"/>
      <c r="E10" s="64"/>
      <c r="F10" s="64"/>
      <c r="G10" s="64"/>
      <c r="H10" s="64"/>
      <c r="I10" s="64"/>
    </row>
    <row r="11" spans="1:9" ht="18.75">
      <c r="A11" s="112"/>
      <c r="B11" s="112"/>
      <c r="C11" s="112"/>
      <c r="D11" s="9"/>
      <c r="E11" s="9"/>
      <c r="F11" s="9"/>
      <c r="G11" s="9"/>
      <c r="H11" s="9"/>
      <c r="I11" s="9"/>
    </row>
    <row r="12" spans="1:9">
      <c r="A12" s="393" t="str">
        <f>' 1. паспорт местополож'!A11:C11</f>
        <v>Техническое перевооружение объекта "Оборудование ТП-2" на ст. Вяземская</v>
      </c>
      <c r="B12" s="393"/>
      <c r="C12" s="279"/>
      <c r="D12" s="63"/>
      <c r="E12" s="63"/>
      <c r="F12" s="63"/>
      <c r="G12" s="63"/>
      <c r="H12" s="63"/>
      <c r="I12" s="63"/>
    </row>
    <row r="13" spans="1:9">
      <c r="A13" s="389" t="s">
        <v>5</v>
      </c>
      <c r="B13" s="389"/>
      <c r="C13" s="64"/>
      <c r="D13" s="64"/>
      <c r="E13" s="64"/>
      <c r="F13" s="64"/>
      <c r="G13" s="64"/>
      <c r="H13" s="64"/>
      <c r="I13" s="64"/>
    </row>
    <row r="14" spans="1:9">
      <c r="A14" s="38"/>
      <c r="B14" s="38"/>
      <c r="C14" s="280"/>
    </row>
    <row r="15" spans="1:9">
      <c r="A15" s="492" t="s">
        <v>442</v>
      </c>
      <c r="B15" s="492"/>
      <c r="C15" s="281"/>
    </row>
    <row r="16" spans="1:9">
      <c r="A16" s="492" t="s">
        <v>443</v>
      </c>
      <c r="B16" s="492"/>
      <c r="C16" s="282"/>
    </row>
    <row r="17" spans="1:3" ht="16.5" thickBot="1">
      <c r="A17" s="38"/>
      <c r="B17" s="38"/>
      <c r="C17" s="282"/>
    </row>
    <row r="18" spans="1:3" ht="16.5" thickBot="1">
      <c r="A18" s="283" t="s">
        <v>444</v>
      </c>
      <c r="B18" s="284" t="str">
        <f>A12</f>
        <v>Техническое перевооружение объекта "Оборудование ТП-2" на ст. Вяземская</v>
      </c>
    </row>
    <row r="19" spans="1:3" ht="16.5" thickBot="1">
      <c r="A19" s="283" t="s">
        <v>445</v>
      </c>
      <c r="B19" s="284" t="s">
        <v>583</v>
      </c>
    </row>
    <row r="20" spans="1:3" ht="16.5" thickBot="1">
      <c r="A20" s="283" t="s">
        <v>446</v>
      </c>
      <c r="B20" s="284" t="s">
        <v>244</v>
      </c>
    </row>
    <row r="21" spans="1:3" ht="16.5" thickBot="1">
      <c r="A21" s="283" t="s">
        <v>447</v>
      </c>
      <c r="B21" s="284" t="s">
        <v>571</v>
      </c>
    </row>
    <row r="22" spans="1:3" ht="16.5" thickBot="1">
      <c r="A22" s="286" t="s">
        <v>448</v>
      </c>
      <c r="B22" s="382" t="s">
        <v>582</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503" t="s">
        <v>557</v>
      </c>
      <c r="B1" s="503"/>
      <c r="C1" s="503"/>
      <c r="D1" s="503"/>
      <c r="E1" s="504"/>
      <c r="F1" s="504"/>
      <c r="G1" s="504"/>
      <c r="H1" s="504"/>
      <c r="I1" s="504"/>
      <c r="J1" s="504"/>
      <c r="K1" s="504"/>
      <c r="L1" s="504"/>
      <c r="M1" s="504"/>
      <c r="N1" s="504"/>
      <c r="O1" s="504"/>
      <c r="P1" s="504"/>
      <c r="Q1" s="504"/>
      <c r="R1" s="504"/>
      <c r="S1" s="504"/>
      <c r="T1" s="504"/>
      <c r="U1" s="504"/>
      <c r="V1" s="504"/>
      <c r="W1" s="504"/>
      <c r="X1" s="504"/>
      <c r="Y1" s="504"/>
      <c r="Z1" s="504"/>
      <c r="AA1" s="504"/>
      <c r="AB1" s="504"/>
      <c r="AC1" s="504"/>
      <c r="AD1" s="504"/>
    </row>
    <row r="2" spans="1:30" ht="27.75" customHeight="1">
      <c r="A2" s="505"/>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row>
    <row r="3" spans="1:30" ht="15" customHeight="1">
      <c r="A3" s="499" t="s">
        <v>492</v>
      </c>
      <c r="B3" s="499" t="s">
        <v>493</v>
      </c>
      <c r="C3" s="506" t="s">
        <v>494</v>
      </c>
      <c r="D3" s="507"/>
      <c r="E3" s="508"/>
      <c r="F3" s="502" t="s">
        <v>495</v>
      </c>
      <c r="G3" s="502"/>
      <c r="H3" s="502"/>
      <c r="I3" s="502"/>
      <c r="J3" s="502"/>
      <c r="K3" s="502" t="s">
        <v>496</v>
      </c>
      <c r="L3" s="502"/>
      <c r="M3" s="502"/>
      <c r="N3" s="502"/>
      <c r="O3" s="502"/>
      <c r="P3" s="502" t="s">
        <v>497</v>
      </c>
      <c r="Q3" s="502"/>
      <c r="R3" s="502"/>
      <c r="S3" s="502"/>
      <c r="T3" s="502"/>
      <c r="U3" s="502" t="s">
        <v>498</v>
      </c>
      <c r="V3" s="502"/>
      <c r="W3" s="502"/>
      <c r="X3" s="502"/>
      <c r="Y3" s="502"/>
      <c r="Z3" s="502" t="s">
        <v>499</v>
      </c>
      <c r="AA3" s="502"/>
      <c r="AB3" s="502"/>
      <c r="AC3" s="502"/>
      <c r="AD3" s="502"/>
    </row>
    <row r="4" spans="1:30" ht="15" customHeight="1">
      <c r="A4" s="500"/>
      <c r="B4" s="500"/>
      <c r="C4" s="509"/>
      <c r="D4" s="510"/>
      <c r="E4" s="511"/>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9" t="s">
        <v>245</v>
      </c>
      <c r="B5" s="502" t="s">
        <v>505</v>
      </c>
      <c r="C5" s="495" t="s">
        <v>506</v>
      </c>
      <c r="D5" s="495"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500"/>
      <c r="B6" s="502"/>
      <c r="C6" s="495"/>
      <c r="D6" s="495"/>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500"/>
      <c r="B7" s="502"/>
      <c r="C7" s="495"/>
      <c r="D7" s="495"/>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500"/>
      <c r="B8" s="502"/>
      <c r="C8" s="495"/>
      <c r="D8" s="495" t="s">
        <v>510</v>
      </c>
      <c r="E8" s="495"/>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500"/>
      <c r="B9" s="502"/>
      <c r="C9" s="495" t="s">
        <v>511</v>
      </c>
      <c r="D9" s="495" t="s">
        <v>512</v>
      </c>
      <c r="E9" s="495"/>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500"/>
      <c r="B10" s="502"/>
      <c r="C10" s="495"/>
      <c r="D10" s="495" t="s">
        <v>513</v>
      </c>
      <c r="E10" s="495"/>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500"/>
      <c r="B11" s="502"/>
      <c r="C11" s="308" t="s">
        <v>514</v>
      </c>
      <c r="D11" s="495" t="s">
        <v>515</v>
      </c>
      <c r="E11" s="495"/>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500"/>
      <c r="B12" s="494" t="s">
        <v>516</v>
      </c>
      <c r="C12" s="495" t="s">
        <v>506</v>
      </c>
      <c r="D12" s="495"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500"/>
      <c r="B13" s="494"/>
      <c r="C13" s="495"/>
      <c r="D13" s="495"/>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500"/>
      <c r="B14" s="494"/>
      <c r="C14" s="495"/>
      <c r="D14" s="495"/>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500"/>
      <c r="B15" s="494"/>
      <c r="C15" s="495"/>
      <c r="D15" s="495" t="s">
        <v>510</v>
      </c>
      <c r="E15" s="495"/>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500"/>
      <c r="B16" s="494"/>
      <c r="C16" s="495" t="s">
        <v>511</v>
      </c>
      <c r="D16" s="495" t="s">
        <v>512</v>
      </c>
      <c r="E16" s="495"/>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500"/>
      <c r="B17" s="494"/>
      <c r="C17" s="495"/>
      <c r="D17" s="495" t="s">
        <v>513</v>
      </c>
      <c r="E17" s="495"/>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500"/>
      <c r="B18" s="494"/>
      <c r="C18" s="308" t="s">
        <v>514</v>
      </c>
      <c r="D18" s="497" t="s">
        <v>515</v>
      </c>
      <c r="E18" s="498"/>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500"/>
      <c r="B19" s="494" t="s">
        <v>517</v>
      </c>
      <c r="C19" s="495" t="s">
        <v>506</v>
      </c>
      <c r="D19" s="495"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500"/>
      <c r="B20" s="494"/>
      <c r="C20" s="495"/>
      <c r="D20" s="495"/>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500"/>
      <c r="B21" s="494"/>
      <c r="C21" s="495"/>
      <c r="D21" s="495"/>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500"/>
      <c r="B22" s="494"/>
      <c r="C22" s="495"/>
      <c r="D22" s="495" t="s">
        <v>510</v>
      </c>
      <c r="E22" s="495"/>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500"/>
      <c r="B23" s="494"/>
      <c r="C23" s="495" t="s">
        <v>511</v>
      </c>
      <c r="D23" s="495" t="s">
        <v>512</v>
      </c>
      <c r="E23" s="495"/>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500"/>
      <c r="B24" s="494"/>
      <c r="C24" s="495"/>
      <c r="D24" s="495" t="s">
        <v>513</v>
      </c>
      <c r="E24" s="495"/>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500"/>
      <c r="B25" s="494"/>
      <c r="C25" s="308" t="s">
        <v>514</v>
      </c>
      <c r="D25" s="495" t="s">
        <v>515</v>
      </c>
      <c r="E25" s="495"/>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500"/>
      <c r="B26" s="494" t="s">
        <v>518</v>
      </c>
      <c r="C26" s="495" t="s">
        <v>506</v>
      </c>
      <c r="D26" s="495"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500"/>
      <c r="B27" s="494"/>
      <c r="C27" s="495"/>
      <c r="D27" s="495"/>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500"/>
      <c r="B28" s="494"/>
      <c r="C28" s="495"/>
      <c r="D28" s="495"/>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500"/>
      <c r="B29" s="494"/>
      <c r="C29" s="495"/>
      <c r="D29" s="495" t="s">
        <v>510</v>
      </c>
      <c r="E29" s="495"/>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500"/>
      <c r="B30" s="494"/>
      <c r="C30" s="495" t="s">
        <v>511</v>
      </c>
      <c r="D30" s="495" t="s">
        <v>512</v>
      </c>
      <c r="E30" s="495"/>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500"/>
      <c r="B31" s="494"/>
      <c r="C31" s="495"/>
      <c r="D31" s="495" t="s">
        <v>513</v>
      </c>
      <c r="E31" s="495"/>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500"/>
      <c r="B32" s="494"/>
      <c r="C32" s="308" t="s">
        <v>514</v>
      </c>
      <c r="D32" s="495" t="s">
        <v>515</v>
      </c>
      <c r="E32" s="495"/>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500"/>
      <c r="B33" s="494" t="s">
        <v>519</v>
      </c>
      <c r="C33" s="495" t="s">
        <v>506</v>
      </c>
      <c r="D33" s="495"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500"/>
      <c r="B34" s="494"/>
      <c r="C34" s="495"/>
      <c r="D34" s="495"/>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500"/>
      <c r="B35" s="494"/>
      <c r="C35" s="495"/>
      <c r="D35" s="495"/>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500"/>
      <c r="B36" s="494"/>
      <c r="C36" s="495"/>
      <c r="D36" s="495" t="s">
        <v>510</v>
      </c>
      <c r="E36" s="495"/>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500"/>
      <c r="B37" s="494"/>
      <c r="C37" s="495" t="s">
        <v>511</v>
      </c>
      <c r="D37" s="495" t="s">
        <v>512</v>
      </c>
      <c r="E37" s="495"/>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500"/>
      <c r="B38" s="494"/>
      <c r="C38" s="495"/>
      <c r="D38" s="495" t="s">
        <v>513</v>
      </c>
      <c r="E38" s="495"/>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500"/>
      <c r="B39" s="494"/>
      <c r="C39" s="308" t="s">
        <v>514</v>
      </c>
      <c r="D39" s="495" t="s">
        <v>515</v>
      </c>
      <c r="E39" s="495"/>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500"/>
      <c r="B40" s="494" t="s">
        <v>500</v>
      </c>
      <c r="C40" s="495" t="s">
        <v>506</v>
      </c>
      <c r="D40" s="495"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500"/>
      <c r="B41" s="494"/>
      <c r="C41" s="495"/>
      <c r="D41" s="495"/>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500"/>
      <c r="B42" s="494"/>
      <c r="C42" s="495"/>
      <c r="D42" s="495"/>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500"/>
      <c r="B43" s="494"/>
      <c r="C43" s="495"/>
      <c r="D43" s="495" t="s">
        <v>510</v>
      </c>
      <c r="E43" s="495"/>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500"/>
      <c r="B44" s="494"/>
      <c r="C44" s="495" t="s">
        <v>511</v>
      </c>
      <c r="D44" s="495" t="s">
        <v>512</v>
      </c>
      <c r="E44" s="495"/>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500"/>
      <c r="B45" s="494"/>
      <c r="C45" s="496"/>
      <c r="D45" s="495" t="s">
        <v>513</v>
      </c>
      <c r="E45" s="495"/>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1"/>
      <c r="B46" s="494"/>
      <c r="C46" s="303" t="s">
        <v>514</v>
      </c>
      <c r="D46" s="495" t="s">
        <v>515</v>
      </c>
      <c r="E46" s="495"/>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22" t="s">
        <v>558</v>
      </c>
      <c r="B1" s="523"/>
      <c r="C1" s="523"/>
      <c r="D1" s="523"/>
      <c r="E1" s="523"/>
      <c r="F1" s="523"/>
      <c r="G1" s="523"/>
      <c r="H1" s="523"/>
      <c r="I1" s="523"/>
      <c r="J1" s="523"/>
      <c r="K1" s="523"/>
      <c r="L1" s="523"/>
      <c r="M1" s="523"/>
      <c r="N1" s="523"/>
      <c r="O1" s="523"/>
      <c r="P1" s="523"/>
      <c r="Q1" s="523"/>
      <c r="R1" s="524"/>
      <c r="S1" s="524"/>
    </row>
    <row r="2" spans="1:19" ht="15.75" thickBot="1"/>
    <row r="3" spans="1:19" ht="15" customHeight="1" thickBot="1">
      <c r="A3" s="525" t="s">
        <v>523</v>
      </c>
      <c r="B3" s="527" t="s">
        <v>524</v>
      </c>
      <c r="C3" s="525" t="s">
        <v>525</v>
      </c>
      <c r="D3" s="515" t="s">
        <v>526</v>
      </c>
      <c r="E3" s="515" t="s">
        <v>527</v>
      </c>
      <c r="F3" s="515" t="s">
        <v>528</v>
      </c>
      <c r="G3" s="515" t="s">
        <v>529</v>
      </c>
      <c r="H3" s="515"/>
      <c r="I3" s="515"/>
      <c r="J3" s="515"/>
      <c r="K3" s="515"/>
      <c r="L3" s="515"/>
      <c r="M3" s="515"/>
      <c r="N3" s="515"/>
      <c r="O3" s="515" t="s">
        <v>530</v>
      </c>
      <c r="P3" s="528"/>
      <c r="Q3" s="528"/>
      <c r="R3" s="515" t="s">
        <v>531</v>
      </c>
      <c r="S3" s="528"/>
    </row>
    <row r="4" spans="1:19" ht="25.5" customHeight="1" thickBot="1">
      <c r="A4" s="525"/>
      <c r="B4" s="527"/>
      <c r="C4" s="525"/>
      <c r="D4" s="515"/>
      <c r="E4" s="515"/>
      <c r="F4" s="515"/>
      <c r="G4" s="515" t="s">
        <v>532</v>
      </c>
      <c r="H4" s="515"/>
      <c r="I4" s="515" t="s">
        <v>533</v>
      </c>
      <c r="J4" s="515"/>
      <c r="K4" s="515" t="s">
        <v>534</v>
      </c>
      <c r="L4" s="515"/>
      <c r="M4" s="515" t="s">
        <v>535</v>
      </c>
      <c r="N4" s="515"/>
      <c r="O4" s="515"/>
      <c r="P4" s="528"/>
      <c r="Q4" s="528"/>
      <c r="R4" s="528"/>
      <c r="S4" s="528"/>
    </row>
    <row r="5" spans="1:19" ht="30" customHeight="1" thickBot="1">
      <c r="A5" s="526"/>
      <c r="B5" s="526"/>
      <c r="C5" s="526"/>
      <c r="D5" s="526"/>
      <c r="E5" s="526"/>
      <c r="F5" s="526"/>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16" t="s">
        <v>542</v>
      </c>
      <c r="B23" s="517"/>
      <c r="C23" s="518"/>
      <c r="D23" s="519"/>
      <c r="E23" s="520"/>
      <c r="F23" s="521"/>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12" t="s">
        <v>543</v>
      </c>
      <c r="B25" s="513"/>
      <c r="C25" s="513"/>
      <c r="D25" s="513"/>
      <c r="E25" s="513"/>
      <c r="F25" s="513"/>
      <c r="G25" s="513"/>
      <c r="H25" s="513"/>
      <c r="I25" s="513"/>
      <c r="J25" s="513"/>
      <c r="K25" s="513"/>
      <c r="L25" s="513"/>
      <c r="M25" s="514"/>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1" t="s">
        <v>9</v>
      </c>
      <c r="B3" s="391"/>
      <c r="C3" s="391"/>
      <c r="D3" s="391"/>
      <c r="E3" s="391"/>
      <c r="F3" s="391"/>
      <c r="G3" s="391"/>
      <c r="H3" s="391"/>
      <c r="I3" s="391"/>
      <c r="J3" s="391"/>
      <c r="K3" s="391"/>
      <c r="L3" s="391"/>
      <c r="M3" s="391"/>
      <c r="N3" s="391"/>
      <c r="O3" s="391"/>
      <c r="P3" s="391"/>
      <c r="Q3" s="391"/>
      <c r="R3" s="391"/>
      <c r="S3" s="391"/>
      <c r="T3" s="11"/>
      <c r="U3" s="11"/>
      <c r="V3" s="11"/>
      <c r="W3" s="11"/>
      <c r="X3" s="11"/>
      <c r="Y3" s="11"/>
      <c r="Z3" s="11"/>
      <c r="AA3" s="11"/>
      <c r="AB3" s="11"/>
    </row>
    <row r="4" spans="1:28" s="10" customFormat="1" ht="18.75">
      <c r="A4" s="391"/>
      <c r="B4" s="391"/>
      <c r="C4" s="391"/>
      <c r="D4" s="391"/>
      <c r="E4" s="391"/>
      <c r="F4" s="391"/>
      <c r="G4" s="391"/>
      <c r="H4" s="391"/>
      <c r="I4" s="391"/>
      <c r="J4" s="391"/>
      <c r="K4" s="391"/>
      <c r="L4" s="391"/>
      <c r="M4" s="391"/>
      <c r="N4" s="391"/>
      <c r="O4" s="391"/>
      <c r="P4" s="391"/>
      <c r="Q4" s="391"/>
      <c r="R4" s="391"/>
      <c r="S4" s="391"/>
      <c r="T4" s="11"/>
      <c r="U4" s="11"/>
      <c r="V4" s="11"/>
      <c r="W4" s="11"/>
      <c r="X4" s="11"/>
      <c r="Y4" s="11"/>
      <c r="Z4" s="11"/>
      <c r="AA4" s="11"/>
      <c r="AB4" s="11"/>
    </row>
    <row r="5" spans="1:28" s="10" customFormat="1" ht="18.75">
      <c r="A5" s="3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3"/>
      <c r="C5" s="393"/>
      <c r="D5" s="393"/>
      <c r="E5" s="393"/>
      <c r="F5" s="393"/>
      <c r="G5" s="393"/>
      <c r="H5" s="393"/>
      <c r="I5" s="393"/>
      <c r="J5" s="393"/>
      <c r="K5" s="393"/>
      <c r="L5" s="393"/>
      <c r="M5" s="393"/>
      <c r="N5" s="393"/>
      <c r="O5" s="393"/>
      <c r="P5" s="393"/>
      <c r="Q5" s="393"/>
      <c r="R5" s="393"/>
      <c r="S5" s="393"/>
      <c r="T5" s="11"/>
      <c r="U5" s="11"/>
      <c r="V5" s="11"/>
      <c r="W5" s="11"/>
      <c r="X5" s="11"/>
      <c r="Y5" s="11"/>
      <c r="Z5" s="11"/>
      <c r="AA5" s="11"/>
      <c r="AB5" s="11"/>
    </row>
    <row r="6" spans="1:28" s="10" customFormat="1" ht="18.75">
      <c r="A6" s="389" t="s">
        <v>8</v>
      </c>
      <c r="B6" s="389"/>
      <c r="C6" s="389"/>
      <c r="D6" s="389"/>
      <c r="E6" s="389"/>
      <c r="F6" s="389"/>
      <c r="G6" s="389"/>
      <c r="H6" s="389"/>
      <c r="I6" s="389"/>
      <c r="J6" s="389"/>
      <c r="K6" s="389"/>
      <c r="L6" s="389"/>
      <c r="M6" s="389"/>
      <c r="N6" s="389"/>
      <c r="O6" s="389"/>
      <c r="P6" s="389"/>
      <c r="Q6" s="389"/>
      <c r="R6" s="389"/>
      <c r="S6" s="389"/>
      <c r="T6" s="11"/>
      <c r="U6" s="11"/>
      <c r="V6" s="11"/>
      <c r="W6" s="11"/>
      <c r="X6" s="11"/>
      <c r="Y6" s="11"/>
      <c r="Z6" s="11"/>
      <c r="AA6" s="11"/>
      <c r="AB6" s="11"/>
    </row>
    <row r="7" spans="1:28" s="10" customFormat="1" ht="18.75">
      <c r="A7" s="391"/>
      <c r="B7" s="391"/>
      <c r="C7" s="391"/>
      <c r="D7" s="391"/>
      <c r="E7" s="391"/>
      <c r="F7" s="391"/>
      <c r="G7" s="391"/>
      <c r="H7" s="391"/>
      <c r="I7" s="391"/>
      <c r="J7" s="391"/>
      <c r="K7" s="391"/>
      <c r="L7" s="391"/>
      <c r="M7" s="391"/>
      <c r="N7" s="391"/>
      <c r="O7" s="391"/>
      <c r="P7" s="391"/>
      <c r="Q7" s="391"/>
      <c r="R7" s="391"/>
      <c r="S7" s="391"/>
      <c r="T7" s="11"/>
      <c r="U7" s="11"/>
      <c r="V7" s="11"/>
      <c r="W7" s="11"/>
      <c r="X7" s="11"/>
      <c r="Y7" s="11"/>
      <c r="Z7" s="11"/>
      <c r="AA7" s="11"/>
      <c r="AB7" s="11"/>
    </row>
    <row r="8" spans="1:28" s="10" customFormat="1" ht="18.75">
      <c r="A8" s="393" t="str">
        <f>' 1. паспорт местополож'!A8:C8</f>
        <v>J_ДВОСТ-147</v>
      </c>
      <c r="B8" s="393"/>
      <c r="C8" s="393"/>
      <c r="D8" s="393"/>
      <c r="E8" s="393"/>
      <c r="F8" s="393"/>
      <c r="G8" s="393"/>
      <c r="H8" s="393"/>
      <c r="I8" s="393"/>
      <c r="J8" s="393"/>
      <c r="K8" s="393"/>
      <c r="L8" s="393"/>
      <c r="M8" s="393"/>
      <c r="N8" s="393"/>
      <c r="O8" s="393"/>
      <c r="P8" s="393"/>
      <c r="Q8" s="393"/>
      <c r="R8" s="393"/>
      <c r="S8" s="393"/>
      <c r="T8" s="11"/>
      <c r="U8" s="11"/>
      <c r="V8" s="11"/>
      <c r="W8" s="11"/>
      <c r="X8" s="11"/>
      <c r="Y8" s="11"/>
      <c r="Z8" s="11"/>
      <c r="AA8" s="11"/>
      <c r="AB8" s="11"/>
    </row>
    <row r="9" spans="1:28" s="10" customFormat="1" ht="18.75">
      <c r="A9" s="389" t="s">
        <v>7</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3" t="str">
        <f>' 1. паспорт местополож'!A11:C11</f>
        <v>Техническое перевооружение объекта "Оборудование ТП-2" на ст. Вяземская</v>
      </c>
      <c r="B11" s="393"/>
      <c r="C11" s="393"/>
      <c r="D11" s="393"/>
      <c r="E11" s="393"/>
      <c r="F11" s="393"/>
      <c r="G11" s="393"/>
      <c r="H11" s="393"/>
      <c r="I11" s="393"/>
      <c r="J11" s="393"/>
      <c r="K11" s="393"/>
      <c r="L11" s="393"/>
      <c r="M11" s="393"/>
      <c r="N11" s="393"/>
      <c r="O11" s="393"/>
      <c r="P11" s="393"/>
      <c r="Q11" s="393"/>
      <c r="R11" s="393"/>
      <c r="S11" s="393"/>
      <c r="T11" s="6"/>
      <c r="U11" s="6"/>
      <c r="V11" s="6"/>
      <c r="W11" s="6"/>
      <c r="X11" s="6"/>
      <c r="Y11" s="6"/>
      <c r="Z11" s="6"/>
      <c r="AA11" s="6"/>
      <c r="AB11" s="6"/>
    </row>
    <row r="12" spans="1:28"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4"/>
      <c r="U12" s="4"/>
      <c r="V12" s="4"/>
      <c r="W12" s="4"/>
      <c r="X12" s="4"/>
      <c r="Y12" s="4"/>
      <c r="Z12" s="4"/>
      <c r="AA12" s="4"/>
      <c r="AB12" s="4"/>
    </row>
    <row r="13" spans="1:28" s="2" customFormat="1" ht="15" customHeight="1">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row>
    <row r="14" spans="1:28" s="2" customFormat="1" ht="43.5" customHeight="1">
      <c r="A14" s="390" t="s">
        <v>195</v>
      </c>
      <c r="B14" s="390"/>
      <c r="C14" s="390"/>
      <c r="D14" s="390"/>
      <c r="E14" s="390"/>
      <c r="F14" s="390"/>
      <c r="G14" s="390"/>
      <c r="H14" s="390"/>
      <c r="I14" s="390"/>
      <c r="J14" s="390"/>
      <c r="K14" s="390"/>
      <c r="L14" s="390"/>
      <c r="M14" s="390"/>
      <c r="N14" s="390"/>
      <c r="O14" s="390"/>
      <c r="P14" s="390"/>
      <c r="Q14" s="390"/>
      <c r="R14" s="390"/>
      <c r="S14" s="390"/>
      <c r="T14" s="5"/>
      <c r="U14" s="5"/>
      <c r="V14" s="5"/>
      <c r="W14" s="5"/>
      <c r="X14" s="5"/>
      <c r="Y14" s="5"/>
      <c r="Z14" s="5"/>
      <c r="AA14" s="5"/>
      <c r="AB14" s="5"/>
    </row>
    <row r="15" spans="1:28" s="2" customFormat="1" ht="15" customHeight="1">
      <c r="A15" s="395"/>
      <c r="B15" s="395"/>
      <c r="C15" s="395"/>
      <c r="D15" s="395"/>
      <c r="E15" s="395"/>
      <c r="F15" s="395"/>
      <c r="G15" s="395"/>
      <c r="H15" s="395"/>
      <c r="I15" s="395"/>
      <c r="J15" s="395"/>
      <c r="K15" s="395"/>
      <c r="L15" s="395"/>
      <c r="M15" s="395"/>
      <c r="N15" s="395"/>
      <c r="O15" s="395"/>
      <c r="P15" s="395"/>
      <c r="Q15" s="395"/>
      <c r="R15" s="395"/>
      <c r="S15" s="395"/>
      <c r="T15" s="3"/>
      <c r="U15" s="3"/>
      <c r="V15" s="3"/>
      <c r="W15" s="3"/>
      <c r="X15" s="3"/>
      <c r="Y15" s="3"/>
    </row>
    <row r="16" spans="1:28" s="2" customFormat="1" ht="78" customHeight="1">
      <c r="A16" s="397" t="s">
        <v>4</v>
      </c>
      <c r="B16" s="396" t="s">
        <v>54</v>
      </c>
      <c r="C16" s="398" t="s">
        <v>142</v>
      </c>
      <c r="D16" s="396" t="s">
        <v>141</v>
      </c>
      <c r="E16" s="396" t="s">
        <v>53</v>
      </c>
      <c r="F16" s="396" t="s">
        <v>52</v>
      </c>
      <c r="G16" s="396" t="s">
        <v>137</v>
      </c>
      <c r="H16" s="396" t="s">
        <v>51</v>
      </c>
      <c r="I16" s="396" t="s">
        <v>50</v>
      </c>
      <c r="J16" s="396" t="s">
        <v>49</v>
      </c>
      <c r="K16" s="396" t="s">
        <v>48</v>
      </c>
      <c r="L16" s="396" t="s">
        <v>47</v>
      </c>
      <c r="M16" s="396" t="s">
        <v>46</v>
      </c>
      <c r="N16" s="396" t="s">
        <v>45</v>
      </c>
      <c r="O16" s="396" t="s">
        <v>44</v>
      </c>
      <c r="P16" s="396" t="s">
        <v>43</v>
      </c>
      <c r="Q16" s="396" t="s">
        <v>140</v>
      </c>
      <c r="R16" s="396"/>
      <c r="S16" s="396" t="s">
        <v>189</v>
      </c>
      <c r="T16" s="3"/>
      <c r="U16" s="3"/>
      <c r="V16" s="3"/>
      <c r="W16" s="3"/>
      <c r="X16" s="3"/>
      <c r="Y16" s="3"/>
    </row>
    <row r="17" spans="1:28" s="2" customFormat="1" ht="256.5" customHeight="1">
      <c r="A17" s="397"/>
      <c r="B17" s="396"/>
      <c r="C17" s="399"/>
      <c r="D17" s="396"/>
      <c r="E17" s="396"/>
      <c r="F17" s="396"/>
      <c r="G17" s="396"/>
      <c r="H17" s="396"/>
      <c r="I17" s="396"/>
      <c r="J17" s="396"/>
      <c r="K17" s="396"/>
      <c r="L17" s="396"/>
      <c r="M17" s="396"/>
      <c r="N17" s="396"/>
      <c r="O17" s="396"/>
      <c r="P17" s="396"/>
      <c r="Q17" s="79" t="s">
        <v>138</v>
      </c>
      <c r="R17" s="80" t="s">
        <v>139</v>
      </c>
      <c r="S17" s="39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6" zoomScale="85" zoomScaleNormal="60" zoomScaleSheetLayoutView="85" workbookViewId="0">
      <selection activeCell="P20" sqref="P20"/>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row>
    <row r="2" spans="1:20" s="10" customFormat="1">
      <c r="A2" s="15"/>
      <c r="H2" s="14"/>
    </row>
    <row r="3" spans="1:20" s="10" customFormat="1">
      <c r="A3" s="391" t="s">
        <v>9</v>
      </c>
      <c r="B3" s="391"/>
      <c r="C3" s="391"/>
      <c r="D3" s="391"/>
      <c r="E3" s="391"/>
      <c r="F3" s="391"/>
      <c r="G3" s="391"/>
      <c r="H3" s="391"/>
      <c r="I3" s="391"/>
      <c r="J3" s="391"/>
      <c r="K3" s="391"/>
      <c r="L3" s="391"/>
      <c r="M3" s="391"/>
      <c r="N3" s="391"/>
      <c r="O3" s="391"/>
      <c r="P3" s="391"/>
      <c r="Q3" s="391"/>
      <c r="R3" s="391"/>
      <c r="S3" s="391"/>
      <c r="T3" s="391"/>
    </row>
    <row r="4" spans="1:20" s="10" customFormat="1">
      <c r="A4" s="391"/>
      <c r="B4" s="391"/>
      <c r="C4" s="391"/>
      <c r="D4" s="391"/>
      <c r="E4" s="391"/>
      <c r="F4" s="391"/>
      <c r="G4" s="391"/>
      <c r="H4" s="391"/>
      <c r="I4" s="391"/>
      <c r="J4" s="391"/>
      <c r="K4" s="391"/>
      <c r="L4" s="391"/>
      <c r="M4" s="391"/>
      <c r="N4" s="391"/>
      <c r="O4" s="391"/>
      <c r="P4" s="391"/>
      <c r="Q4" s="391"/>
      <c r="R4" s="391"/>
      <c r="S4" s="391"/>
      <c r="T4" s="391"/>
    </row>
    <row r="5" spans="1:20" s="10" customFormat="1" ht="18.75" customHeight="1">
      <c r="A5" s="3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3"/>
      <c r="C5" s="393"/>
      <c r="D5" s="393"/>
      <c r="E5" s="393"/>
      <c r="F5" s="393"/>
      <c r="G5" s="393"/>
      <c r="H5" s="393"/>
      <c r="I5" s="393"/>
      <c r="J5" s="393"/>
      <c r="K5" s="393"/>
      <c r="L5" s="393"/>
      <c r="M5" s="393"/>
      <c r="N5" s="393"/>
      <c r="O5" s="393"/>
      <c r="P5" s="393"/>
      <c r="Q5" s="393"/>
      <c r="R5" s="393"/>
      <c r="S5" s="393"/>
      <c r="T5" s="393"/>
    </row>
    <row r="6" spans="1:20" s="10" customFormat="1" ht="18.75" customHeight="1">
      <c r="A6" s="389" t="s">
        <v>8</v>
      </c>
      <c r="B6" s="389"/>
      <c r="C6" s="389"/>
      <c r="D6" s="389"/>
      <c r="E6" s="389"/>
      <c r="F6" s="389"/>
      <c r="G6" s="389"/>
      <c r="H6" s="389"/>
      <c r="I6" s="389"/>
      <c r="J6" s="389"/>
      <c r="K6" s="389"/>
      <c r="L6" s="389"/>
      <c r="M6" s="389"/>
      <c r="N6" s="389"/>
      <c r="O6" s="389"/>
      <c r="P6" s="389"/>
      <c r="Q6" s="389"/>
      <c r="R6" s="389"/>
      <c r="S6" s="389"/>
      <c r="T6" s="389"/>
    </row>
    <row r="7" spans="1:20" s="10" customFormat="1">
      <c r="A7" s="391"/>
      <c r="B7" s="391"/>
      <c r="C7" s="391"/>
      <c r="D7" s="391"/>
      <c r="E7" s="391"/>
      <c r="F7" s="391"/>
      <c r="G7" s="391"/>
      <c r="H7" s="391"/>
      <c r="I7" s="391"/>
      <c r="J7" s="391"/>
      <c r="K7" s="391"/>
      <c r="L7" s="391"/>
      <c r="M7" s="391"/>
      <c r="N7" s="391"/>
      <c r="O7" s="391"/>
      <c r="P7" s="391"/>
      <c r="Q7" s="391"/>
      <c r="R7" s="391"/>
      <c r="S7" s="391"/>
      <c r="T7" s="391"/>
    </row>
    <row r="8" spans="1:20" s="10" customFormat="1" ht="18.75" customHeight="1">
      <c r="A8" s="393" t="str">
        <f>' 1. паспорт местополож'!A8:C8</f>
        <v>J_ДВОСТ-147</v>
      </c>
      <c r="B8" s="393"/>
      <c r="C8" s="393"/>
      <c r="D8" s="393"/>
      <c r="E8" s="393"/>
      <c r="F8" s="393"/>
      <c r="G8" s="393"/>
      <c r="H8" s="393"/>
      <c r="I8" s="393"/>
      <c r="J8" s="393"/>
      <c r="K8" s="393"/>
      <c r="L8" s="393"/>
      <c r="M8" s="393"/>
      <c r="N8" s="393"/>
      <c r="O8" s="393"/>
      <c r="P8" s="393"/>
      <c r="Q8" s="393"/>
      <c r="R8" s="393"/>
      <c r="S8" s="393"/>
      <c r="T8" s="393"/>
    </row>
    <row r="9" spans="1:20" s="10" customFormat="1" ht="18.75" customHeight="1">
      <c r="A9" s="389" t="s">
        <v>7</v>
      </c>
      <c r="B9" s="389"/>
      <c r="C9" s="389"/>
      <c r="D9" s="389"/>
      <c r="E9" s="389"/>
      <c r="F9" s="389"/>
      <c r="G9" s="389"/>
      <c r="H9" s="389"/>
      <c r="I9" s="389"/>
      <c r="J9" s="389"/>
      <c r="K9" s="389"/>
      <c r="L9" s="389"/>
      <c r="M9" s="389"/>
      <c r="N9" s="389"/>
      <c r="O9" s="389"/>
      <c r="P9" s="389"/>
      <c r="Q9" s="389"/>
      <c r="R9" s="389"/>
      <c r="S9" s="389"/>
      <c r="T9" s="389"/>
    </row>
    <row r="10" spans="1:20" s="7" customFormat="1" ht="15.75" customHeight="1">
      <c r="A10" s="401"/>
      <c r="B10" s="401"/>
      <c r="C10" s="401"/>
      <c r="D10" s="401"/>
      <c r="E10" s="401"/>
      <c r="F10" s="401"/>
      <c r="G10" s="401"/>
      <c r="H10" s="401"/>
      <c r="I10" s="401"/>
      <c r="J10" s="401"/>
      <c r="K10" s="401"/>
      <c r="L10" s="401"/>
      <c r="M10" s="401"/>
      <c r="N10" s="401"/>
      <c r="O10" s="401"/>
      <c r="P10" s="401"/>
      <c r="Q10" s="401"/>
      <c r="R10" s="401"/>
      <c r="S10" s="401"/>
      <c r="T10" s="401"/>
    </row>
    <row r="11" spans="1:20" s="2" customFormat="1">
      <c r="A11" s="393" t="str">
        <f>' 1. паспорт местополож'!A11:C11</f>
        <v>Техническое перевооружение объекта "Оборудование ТП-2" на ст. Вяземская</v>
      </c>
      <c r="B11" s="393"/>
      <c r="C11" s="393"/>
      <c r="D11" s="393"/>
      <c r="E11" s="393"/>
      <c r="F11" s="393"/>
      <c r="G11" s="393"/>
      <c r="H11" s="393"/>
      <c r="I11" s="393"/>
      <c r="J11" s="393"/>
      <c r="K11" s="393"/>
      <c r="L11" s="393"/>
      <c r="M11" s="393"/>
      <c r="N11" s="393"/>
      <c r="O11" s="393"/>
      <c r="P11" s="393"/>
      <c r="Q11" s="393"/>
      <c r="R11" s="393"/>
      <c r="S11" s="393"/>
      <c r="T11" s="393"/>
    </row>
    <row r="12" spans="1:20" s="2" customFormat="1" ht="15" customHeight="1">
      <c r="A12" s="389" t="s">
        <v>5</v>
      </c>
      <c r="B12" s="389"/>
      <c r="C12" s="389"/>
      <c r="D12" s="389"/>
      <c r="E12" s="389"/>
      <c r="F12" s="389"/>
      <c r="G12" s="389"/>
      <c r="H12" s="389"/>
      <c r="I12" s="389"/>
      <c r="J12" s="389"/>
      <c r="K12" s="389"/>
      <c r="L12" s="389"/>
      <c r="M12" s="389"/>
      <c r="N12" s="389"/>
      <c r="O12" s="389"/>
      <c r="P12" s="389"/>
      <c r="Q12" s="389"/>
      <c r="R12" s="389"/>
      <c r="S12" s="389"/>
      <c r="T12" s="389"/>
    </row>
    <row r="13" spans="1:20" s="2" customFormat="1" ht="15" customHeight="1">
      <c r="A13" s="389"/>
      <c r="B13" s="389"/>
      <c r="C13" s="389"/>
      <c r="D13" s="389"/>
      <c r="E13" s="389"/>
      <c r="F13" s="389"/>
      <c r="G13" s="389"/>
      <c r="H13" s="389"/>
      <c r="I13" s="389"/>
      <c r="J13" s="389"/>
      <c r="K13" s="389"/>
      <c r="L13" s="389"/>
      <c r="M13" s="389"/>
      <c r="N13" s="389"/>
      <c r="O13" s="389"/>
      <c r="P13" s="389"/>
      <c r="Q13" s="389"/>
      <c r="R13" s="389"/>
      <c r="S13" s="389"/>
      <c r="T13" s="389"/>
    </row>
    <row r="14" spans="1:20" s="2" customFormat="1" ht="15" customHeight="1">
      <c r="A14" s="393" t="s">
        <v>200</v>
      </c>
      <c r="B14" s="393"/>
      <c r="C14" s="393"/>
      <c r="D14" s="393"/>
      <c r="E14" s="393"/>
      <c r="F14" s="393"/>
      <c r="G14" s="393"/>
      <c r="H14" s="393"/>
      <c r="I14" s="393"/>
      <c r="J14" s="393"/>
      <c r="K14" s="393"/>
      <c r="L14" s="393"/>
      <c r="M14" s="393"/>
      <c r="N14" s="393"/>
      <c r="O14" s="393"/>
      <c r="P14" s="393"/>
      <c r="Q14" s="393"/>
      <c r="R14" s="393"/>
      <c r="S14" s="393"/>
      <c r="T14" s="393"/>
    </row>
    <row r="15" spans="1:20" s="36" customFormat="1" ht="21" customHeight="1">
      <c r="A15" s="402"/>
      <c r="B15" s="402"/>
      <c r="C15" s="402"/>
      <c r="D15" s="402"/>
      <c r="E15" s="402"/>
      <c r="F15" s="402"/>
      <c r="G15" s="402"/>
      <c r="H15" s="402"/>
      <c r="I15" s="402"/>
      <c r="J15" s="402"/>
      <c r="K15" s="402"/>
      <c r="L15" s="402"/>
      <c r="M15" s="402"/>
      <c r="N15" s="402"/>
      <c r="O15" s="402"/>
      <c r="P15" s="402"/>
      <c r="Q15" s="402"/>
      <c r="R15" s="402"/>
      <c r="S15" s="402"/>
      <c r="T15" s="402"/>
    </row>
    <row r="16" spans="1:20" ht="46.5" customHeight="1">
      <c r="A16" s="403" t="s">
        <v>4</v>
      </c>
      <c r="B16" s="404" t="s">
        <v>116</v>
      </c>
      <c r="C16" s="404"/>
      <c r="D16" s="404" t="s">
        <v>76</v>
      </c>
      <c r="E16" s="404" t="s">
        <v>223</v>
      </c>
      <c r="F16" s="404"/>
      <c r="G16" s="404" t="s">
        <v>127</v>
      </c>
      <c r="H16" s="404"/>
      <c r="I16" s="404" t="s">
        <v>75</v>
      </c>
      <c r="J16" s="404"/>
      <c r="K16" s="404" t="s">
        <v>74</v>
      </c>
      <c r="L16" s="404" t="s">
        <v>73</v>
      </c>
      <c r="M16" s="404"/>
      <c r="N16" s="404" t="s">
        <v>230</v>
      </c>
      <c r="O16" s="404"/>
      <c r="P16" s="404" t="s">
        <v>72</v>
      </c>
      <c r="Q16" s="400" t="s">
        <v>71</v>
      </c>
      <c r="R16" s="400"/>
      <c r="S16" s="400" t="s">
        <v>70</v>
      </c>
      <c r="T16" s="400"/>
    </row>
    <row r="17" spans="1:113" ht="109.5" customHeight="1">
      <c r="A17" s="403"/>
      <c r="B17" s="404"/>
      <c r="C17" s="404"/>
      <c r="D17" s="404"/>
      <c r="E17" s="404"/>
      <c r="F17" s="404"/>
      <c r="G17" s="404"/>
      <c r="H17" s="404"/>
      <c r="I17" s="404"/>
      <c r="J17" s="404"/>
      <c r="K17" s="404"/>
      <c r="L17" s="404"/>
      <c r="M17" s="404"/>
      <c r="N17" s="404"/>
      <c r="O17" s="404"/>
      <c r="P17" s="404"/>
      <c r="Q17" s="81" t="s">
        <v>69</v>
      </c>
      <c r="R17" s="81" t="s">
        <v>199</v>
      </c>
      <c r="S17" s="81" t="s">
        <v>68</v>
      </c>
      <c r="T17" s="81" t="s">
        <v>67</v>
      </c>
    </row>
    <row r="18" spans="1:113" ht="51.75" customHeight="1">
      <c r="A18" s="403"/>
      <c r="B18" s="82" t="s">
        <v>65</v>
      </c>
      <c r="C18" s="82" t="s">
        <v>66</v>
      </c>
      <c r="D18" s="404"/>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220.5">
      <c r="A20" s="371">
        <v>1</v>
      </c>
      <c r="B20" s="371" t="s">
        <v>572</v>
      </c>
      <c r="C20" s="371" t="str">
        <f>B20</f>
        <v>ТП-2</v>
      </c>
      <c r="D20" s="371" t="s">
        <v>61</v>
      </c>
      <c r="E20" s="371" t="s">
        <v>573</v>
      </c>
      <c r="F20" s="371" t="s">
        <v>577</v>
      </c>
      <c r="G20" s="371" t="str">
        <f>B20</f>
        <v>ТП-2</v>
      </c>
      <c r="H20" s="371" t="str">
        <f>G20</f>
        <v>ТП-2</v>
      </c>
      <c r="I20" s="371">
        <v>1951</v>
      </c>
      <c r="J20" s="371">
        <v>2023</v>
      </c>
      <c r="K20" s="371">
        <f>I20</f>
        <v>1951</v>
      </c>
      <c r="L20" s="371">
        <v>10</v>
      </c>
      <c r="M20" s="371">
        <f>L20</f>
        <v>10</v>
      </c>
      <c r="N20" s="371">
        <v>0.8</v>
      </c>
      <c r="O20" s="371">
        <v>0.8</v>
      </c>
      <c r="P20" s="371" t="s">
        <v>136</v>
      </c>
      <c r="Q20" s="371" t="s">
        <v>136</v>
      </c>
      <c r="R20" s="371" t="s">
        <v>136</v>
      </c>
      <c r="S20" s="371" t="s">
        <v>567</v>
      </c>
      <c r="T20" s="371" t="s">
        <v>574</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5" t="s">
        <v>228</v>
      </c>
      <c r="C24" s="405"/>
      <c r="D24" s="405"/>
      <c r="E24" s="405"/>
      <c r="F24" s="405"/>
      <c r="G24" s="405"/>
      <c r="H24" s="405"/>
      <c r="I24" s="405"/>
      <c r="J24" s="405"/>
      <c r="K24" s="405"/>
      <c r="L24" s="405"/>
      <c r="M24" s="405"/>
      <c r="N24" s="405"/>
      <c r="O24" s="405"/>
      <c r="P24" s="405"/>
      <c r="Q24" s="405"/>
      <c r="R24" s="405"/>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1" t="s">
        <v>9</v>
      </c>
      <c r="F3" s="391"/>
      <c r="G3" s="391"/>
      <c r="H3" s="391"/>
      <c r="I3" s="391"/>
      <c r="J3" s="391"/>
      <c r="K3" s="391"/>
      <c r="L3" s="391"/>
      <c r="M3" s="391"/>
      <c r="N3" s="391"/>
      <c r="O3" s="391"/>
      <c r="P3" s="391"/>
      <c r="Q3" s="391"/>
      <c r="R3" s="391"/>
      <c r="S3" s="391"/>
      <c r="T3" s="391"/>
      <c r="U3" s="391"/>
      <c r="V3" s="391"/>
      <c r="W3" s="391"/>
      <c r="X3" s="391"/>
      <c r="Y3" s="3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row>
    <row r="6" spans="1:27" s="10" customFormat="1" ht="18.75" customHeight="1">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3" t="str">
        <f>' 1. паспорт местополож'!A8:C8</f>
        <v>J_ДВОСТ-147</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row>
    <row r="9" spans="1:27" s="10" customFormat="1" ht="18.75" customHeight="1">
      <c r="E9" s="389" t="s">
        <v>7</v>
      </c>
      <c r="F9" s="389"/>
      <c r="G9" s="389"/>
      <c r="H9" s="389"/>
      <c r="I9" s="389"/>
      <c r="J9" s="389"/>
      <c r="K9" s="389"/>
      <c r="L9" s="389"/>
      <c r="M9" s="389"/>
      <c r="N9" s="389"/>
      <c r="O9" s="389"/>
      <c r="P9" s="389"/>
      <c r="Q9" s="389"/>
      <c r="R9" s="389"/>
      <c r="S9" s="389"/>
      <c r="T9" s="389"/>
      <c r="U9" s="389"/>
      <c r="V9" s="389"/>
      <c r="W9" s="389"/>
      <c r="X9" s="389"/>
      <c r="Y9" s="3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3" t="str">
        <f>' 1. паспорт местополож'!A11:C11</f>
        <v>Техническое перевооружение объекта "Оборудование ТП-2" на ст. Вяземская</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row>
    <row r="12" spans="1:27" s="2" customFormat="1" ht="15" customHeight="1">
      <c r="A12" s="114"/>
      <c r="B12" s="114"/>
      <c r="C12" s="114"/>
      <c r="D12" s="114"/>
      <c r="E12" s="389" t="s">
        <v>5</v>
      </c>
      <c r="F12" s="389"/>
      <c r="G12" s="389"/>
      <c r="H12" s="389"/>
      <c r="I12" s="389"/>
      <c r="J12" s="389"/>
      <c r="K12" s="389"/>
      <c r="L12" s="389"/>
      <c r="M12" s="389"/>
      <c r="N12" s="389"/>
      <c r="O12" s="389"/>
      <c r="P12" s="389"/>
      <c r="Q12" s="389"/>
      <c r="R12" s="389"/>
      <c r="S12" s="389"/>
      <c r="T12" s="389"/>
      <c r="U12" s="389"/>
      <c r="V12" s="389"/>
      <c r="W12" s="389"/>
      <c r="X12" s="389"/>
      <c r="Y12" s="38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3"/>
      <c r="F14" s="393"/>
      <c r="G14" s="393"/>
      <c r="H14" s="393"/>
      <c r="I14" s="393"/>
      <c r="J14" s="393"/>
      <c r="K14" s="393"/>
      <c r="L14" s="393"/>
      <c r="M14" s="393"/>
      <c r="N14" s="393"/>
      <c r="O14" s="393"/>
      <c r="P14" s="393"/>
      <c r="Q14" s="393"/>
      <c r="R14" s="393"/>
      <c r="S14" s="393"/>
      <c r="T14" s="393"/>
      <c r="U14" s="393"/>
      <c r="V14" s="393"/>
      <c r="W14" s="393"/>
      <c r="X14" s="393"/>
      <c r="Y14" s="393"/>
      <c r="Z14" s="114"/>
      <c r="AA14" s="114"/>
    </row>
    <row r="15" spans="1:27" ht="25.5" customHeight="1">
      <c r="A15" s="393" t="s">
        <v>202</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row>
    <row r="16" spans="1:27" s="36" customFormat="1" ht="21" customHeight="1"/>
    <row r="17" spans="1:27" ht="15.75" customHeight="1">
      <c r="A17" s="408" t="s">
        <v>4</v>
      </c>
      <c r="B17" s="410" t="s">
        <v>207</v>
      </c>
      <c r="C17" s="411"/>
      <c r="D17" s="410" t="s">
        <v>209</v>
      </c>
      <c r="E17" s="411"/>
      <c r="F17" s="406" t="s">
        <v>48</v>
      </c>
      <c r="G17" s="407"/>
      <c r="H17" s="407"/>
      <c r="I17" s="414"/>
      <c r="J17" s="408" t="s">
        <v>210</v>
      </c>
      <c r="K17" s="410" t="s">
        <v>211</v>
      </c>
      <c r="L17" s="411"/>
      <c r="M17" s="410" t="s">
        <v>212</v>
      </c>
      <c r="N17" s="411"/>
      <c r="O17" s="410" t="s">
        <v>201</v>
      </c>
      <c r="P17" s="411"/>
      <c r="Q17" s="410" t="s">
        <v>81</v>
      </c>
      <c r="R17" s="411"/>
      <c r="S17" s="408" t="s">
        <v>80</v>
      </c>
      <c r="T17" s="408" t="s">
        <v>213</v>
      </c>
      <c r="U17" s="408" t="s">
        <v>208</v>
      </c>
      <c r="V17" s="410" t="s">
        <v>79</v>
      </c>
      <c r="W17" s="411"/>
      <c r="X17" s="406" t="s">
        <v>71</v>
      </c>
      <c r="Y17" s="407"/>
      <c r="Z17" s="406" t="s">
        <v>70</v>
      </c>
      <c r="AA17" s="407"/>
    </row>
    <row r="18" spans="1:27" ht="192.75" customHeight="1">
      <c r="A18" s="415"/>
      <c r="B18" s="412"/>
      <c r="C18" s="413"/>
      <c r="D18" s="412"/>
      <c r="E18" s="413"/>
      <c r="F18" s="406" t="s">
        <v>78</v>
      </c>
      <c r="G18" s="414"/>
      <c r="H18" s="406" t="s">
        <v>77</v>
      </c>
      <c r="I18" s="414"/>
      <c r="J18" s="409"/>
      <c r="K18" s="412"/>
      <c r="L18" s="413"/>
      <c r="M18" s="412"/>
      <c r="N18" s="413"/>
      <c r="O18" s="412"/>
      <c r="P18" s="413"/>
      <c r="Q18" s="412"/>
      <c r="R18" s="413"/>
      <c r="S18" s="409"/>
      <c r="T18" s="409"/>
      <c r="U18" s="409"/>
      <c r="V18" s="412"/>
      <c r="W18" s="413"/>
      <c r="X18" s="81" t="s">
        <v>69</v>
      </c>
      <c r="Y18" s="81" t="s">
        <v>199</v>
      </c>
      <c r="Z18" s="81" t="s">
        <v>68</v>
      </c>
      <c r="AA18" s="81" t="s">
        <v>67</v>
      </c>
    </row>
    <row r="19" spans="1:27" ht="60" customHeight="1">
      <c r="A19" s="40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0" sqref="C20"/>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88" t="str">
        <f>' 1. паспорт местополож'!A1:C1</f>
        <v>Год раскрытия информации: 2019 год</v>
      </c>
      <c r="B1" s="388"/>
      <c r="C1" s="38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1" t="s">
        <v>9</v>
      </c>
      <c r="B3" s="391"/>
      <c r="C3" s="391"/>
      <c r="D3" s="11"/>
      <c r="E3" s="11"/>
      <c r="F3" s="11"/>
      <c r="G3" s="11"/>
      <c r="H3" s="11"/>
      <c r="I3" s="11"/>
      <c r="J3" s="11"/>
      <c r="K3" s="11"/>
      <c r="L3" s="11"/>
      <c r="M3" s="11"/>
      <c r="N3" s="11"/>
      <c r="O3" s="11"/>
      <c r="P3" s="11"/>
      <c r="Q3" s="11"/>
      <c r="R3" s="11"/>
      <c r="S3" s="11"/>
      <c r="T3" s="11"/>
    </row>
    <row r="4" spans="1:28" s="10" customFormat="1" ht="18.75">
      <c r="A4" s="391"/>
      <c r="B4" s="391"/>
      <c r="C4" s="391"/>
      <c r="D4" s="12"/>
      <c r="E4" s="12"/>
      <c r="F4" s="12"/>
      <c r="G4" s="11"/>
      <c r="H4" s="11"/>
      <c r="I4" s="11"/>
      <c r="J4" s="11"/>
      <c r="K4" s="11"/>
      <c r="L4" s="11"/>
      <c r="M4" s="11"/>
      <c r="N4" s="11"/>
      <c r="O4" s="11"/>
      <c r="P4" s="11"/>
      <c r="Q4" s="11"/>
      <c r="R4" s="11"/>
      <c r="S4" s="11"/>
      <c r="T4" s="11"/>
    </row>
    <row r="5" spans="1:28" s="10" customFormat="1" ht="18.75">
      <c r="A5" s="3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2"/>
      <c r="C5" s="392"/>
      <c r="D5" s="6"/>
      <c r="E5" s="6"/>
      <c r="F5" s="6"/>
      <c r="G5" s="11"/>
      <c r="H5" s="11"/>
      <c r="I5" s="11"/>
      <c r="J5" s="11"/>
      <c r="K5" s="11"/>
      <c r="L5" s="11"/>
      <c r="M5" s="11"/>
      <c r="N5" s="11"/>
      <c r="O5" s="11"/>
      <c r="P5" s="11"/>
      <c r="Q5" s="11"/>
      <c r="R5" s="11"/>
      <c r="S5" s="11"/>
      <c r="T5" s="11"/>
    </row>
    <row r="6" spans="1:28" s="10" customFormat="1" ht="18.75">
      <c r="A6" s="389" t="s">
        <v>8</v>
      </c>
      <c r="B6" s="389"/>
      <c r="C6" s="389"/>
      <c r="D6" s="4"/>
      <c r="E6" s="4"/>
      <c r="F6" s="4"/>
      <c r="G6" s="11"/>
      <c r="H6" s="11"/>
      <c r="I6" s="11"/>
      <c r="J6" s="11"/>
      <c r="K6" s="11"/>
      <c r="L6" s="11"/>
      <c r="M6" s="11"/>
      <c r="N6" s="11"/>
      <c r="O6" s="11"/>
      <c r="P6" s="11"/>
      <c r="Q6" s="11"/>
      <c r="R6" s="11"/>
      <c r="S6" s="11"/>
      <c r="T6" s="11"/>
    </row>
    <row r="7" spans="1:28" s="10" customFormat="1" ht="18.75">
      <c r="A7" s="391"/>
      <c r="B7" s="391"/>
      <c r="C7" s="391"/>
      <c r="D7" s="12"/>
      <c r="E7" s="12"/>
      <c r="F7" s="12"/>
      <c r="G7" s="11"/>
      <c r="H7" s="11"/>
      <c r="I7" s="11"/>
      <c r="J7" s="11"/>
      <c r="K7" s="11"/>
      <c r="L7" s="11"/>
      <c r="M7" s="11"/>
      <c r="N7" s="11"/>
      <c r="O7" s="11"/>
      <c r="P7" s="11"/>
      <c r="Q7" s="11"/>
      <c r="R7" s="11"/>
      <c r="S7" s="11"/>
      <c r="T7" s="11"/>
    </row>
    <row r="8" spans="1:28" s="10" customFormat="1" ht="18.75">
      <c r="A8" s="393" t="str">
        <f>' 1. паспорт местополож'!A8:C8</f>
        <v>J_ДВОСТ-147</v>
      </c>
      <c r="B8" s="393"/>
      <c r="C8" s="393"/>
      <c r="D8" s="6"/>
      <c r="E8" s="6"/>
      <c r="F8" s="6"/>
      <c r="G8" s="11"/>
      <c r="H8" s="11"/>
      <c r="I8" s="11"/>
      <c r="J8" s="11"/>
      <c r="K8" s="11"/>
      <c r="L8" s="11"/>
      <c r="M8" s="11"/>
      <c r="N8" s="11"/>
      <c r="O8" s="11"/>
      <c r="P8" s="11"/>
      <c r="Q8" s="11"/>
      <c r="R8" s="11"/>
      <c r="S8" s="11"/>
      <c r="T8" s="11"/>
    </row>
    <row r="9" spans="1:28" s="10" customFormat="1" ht="18.75">
      <c r="A9" s="389" t="s">
        <v>7</v>
      </c>
      <c r="B9" s="389"/>
      <c r="C9" s="389"/>
      <c r="D9" s="4"/>
      <c r="E9" s="4"/>
      <c r="F9" s="4"/>
      <c r="G9" s="11"/>
      <c r="H9" s="11"/>
      <c r="I9" s="11"/>
      <c r="J9" s="11"/>
      <c r="K9" s="11"/>
      <c r="L9" s="11"/>
      <c r="M9" s="11"/>
      <c r="N9" s="11"/>
      <c r="O9" s="11"/>
      <c r="P9" s="11"/>
      <c r="Q9" s="11"/>
      <c r="R9" s="11"/>
      <c r="S9" s="11"/>
      <c r="T9" s="11"/>
    </row>
    <row r="10" spans="1:28" s="7" customFormat="1" ht="15.75" customHeight="1">
      <c r="A10" s="401"/>
      <c r="B10" s="401"/>
      <c r="C10" s="401"/>
      <c r="D10" s="8"/>
      <c r="E10" s="8"/>
      <c r="F10" s="8"/>
      <c r="G10" s="8"/>
      <c r="H10" s="8"/>
      <c r="I10" s="8"/>
      <c r="J10" s="8"/>
      <c r="K10" s="8"/>
      <c r="L10" s="8"/>
      <c r="M10" s="8"/>
      <c r="N10" s="8"/>
      <c r="O10" s="8"/>
      <c r="P10" s="8"/>
      <c r="Q10" s="8"/>
      <c r="R10" s="8"/>
      <c r="S10" s="8"/>
      <c r="T10" s="8"/>
    </row>
    <row r="11" spans="1:28" s="2" customFormat="1" ht="15.75">
      <c r="A11" s="393" t="str">
        <f>' 1. паспорт местополож'!A11:C11</f>
        <v>Техническое перевооружение объекта "Оборудование ТП-2" на ст. Вяземская</v>
      </c>
      <c r="B11" s="393"/>
      <c r="C11" s="393"/>
      <c r="D11" s="6"/>
      <c r="E11" s="6"/>
      <c r="F11" s="6"/>
      <c r="G11" s="6"/>
      <c r="H11" s="6"/>
      <c r="I11" s="6"/>
      <c r="J11" s="6"/>
      <c r="K11" s="6"/>
      <c r="L11" s="6"/>
      <c r="M11" s="6"/>
      <c r="N11" s="6"/>
      <c r="O11" s="6"/>
      <c r="P11" s="6"/>
      <c r="Q11" s="6"/>
      <c r="R11" s="6"/>
      <c r="S11" s="6"/>
      <c r="T11" s="6"/>
    </row>
    <row r="12" spans="1:28" s="2" customFormat="1" ht="15" customHeight="1">
      <c r="A12" s="389" t="s">
        <v>5</v>
      </c>
      <c r="B12" s="389"/>
      <c r="C12" s="389"/>
      <c r="D12" s="4"/>
      <c r="E12" s="4"/>
      <c r="F12" s="4"/>
      <c r="G12" s="4"/>
      <c r="H12" s="4"/>
      <c r="I12" s="4"/>
      <c r="J12" s="4"/>
      <c r="K12" s="4"/>
      <c r="L12" s="4"/>
      <c r="M12" s="4"/>
      <c r="N12" s="4"/>
      <c r="O12" s="4"/>
      <c r="P12" s="4"/>
      <c r="Q12" s="4"/>
      <c r="R12" s="4"/>
      <c r="S12" s="4"/>
      <c r="T12" s="4"/>
    </row>
    <row r="13" spans="1:28" s="2" customFormat="1" ht="15" customHeight="1">
      <c r="A13" s="389"/>
      <c r="B13" s="389"/>
      <c r="C13" s="389"/>
      <c r="D13" s="3"/>
      <c r="E13" s="3"/>
      <c r="F13" s="3"/>
      <c r="G13" s="3"/>
      <c r="H13" s="3"/>
      <c r="I13" s="3"/>
      <c r="J13" s="3"/>
      <c r="K13" s="3"/>
      <c r="L13" s="3"/>
      <c r="M13" s="3"/>
      <c r="N13" s="3"/>
      <c r="O13" s="3"/>
      <c r="P13" s="3"/>
      <c r="Q13" s="3"/>
    </row>
    <row r="14" spans="1:28" s="2" customFormat="1" ht="18.75">
      <c r="A14" s="390" t="s">
        <v>194</v>
      </c>
      <c r="B14" s="390"/>
      <c r="C14" s="39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555</v>
      </c>
      <c r="D18" s="19"/>
      <c r="E18" s="18"/>
      <c r="F18" s="18"/>
      <c r="G18" s="18"/>
      <c r="H18" s="18"/>
      <c r="I18" s="18"/>
      <c r="J18" s="18"/>
      <c r="K18" s="18"/>
      <c r="L18" s="18"/>
      <c r="M18" s="18"/>
      <c r="N18" s="18"/>
      <c r="O18" s="18"/>
      <c r="P18" s="17"/>
      <c r="Q18" s="17"/>
      <c r="R18" s="17"/>
      <c r="S18" s="17"/>
      <c r="T18" s="17"/>
    </row>
    <row r="19" spans="1:20" s="365" customFormat="1" ht="66">
      <c r="A19" s="373" t="s">
        <v>20</v>
      </c>
      <c r="B19" s="374" t="s">
        <v>17</v>
      </c>
      <c r="C19" s="375" t="s">
        <v>575</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560</v>
      </c>
      <c r="C20" s="376" t="s">
        <v>576</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4.63</v>
      </c>
      <c r="D21" s="16"/>
      <c r="E21" s="16"/>
      <c r="F21" s="16"/>
      <c r="G21" s="16"/>
      <c r="H21" s="16"/>
      <c r="I21" s="16"/>
      <c r="J21" s="16"/>
      <c r="K21" s="16"/>
      <c r="L21" s="16"/>
      <c r="M21" s="16"/>
      <c r="N21" s="16"/>
      <c r="O21" s="16"/>
      <c r="P21" s="16"/>
      <c r="Q21" s="16"/>
      <c r="R21" s="16"/>
      <c r="S21" s="16"/>
      <c r="T21" s="16"/>
    </row>
    <row r="22" spans="1:20" s="365" customFormat="1" ht="66">
      <c r="A22" s="373" t="s">
        <v>16</v>
      </c>
      <c r="B22" s="374" t="s">
        <v>117</v>
      </c>
      <c r="C22" s="377" t="str">
        <f>C19</f>
        <v>Техническое перевооружение  ТП с заменой ячеек 10 кВ с маслянными выключателями  на ячейки с вакуумными выключателями и комплектами микропроцессорных защит;  замена высоковольтных ячеек; замена ячеек РУ-0,4 кВ.</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548</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2022</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2023</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554</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1" t="s">
        <v>9</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62"/>
      <c r="AB3" s="62"/>
    </row>
    <row r="4" spans="1:28" ht="18.75">
      <c r="A4" s="391"/>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62"/>
      <c r="AB4" s="62"/>
    </row>
    <row r="5" spans="1:28" ht="15.75">
      <c r="A5" s="3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63"/>
      <c r="AB5" s="63"/>
    </row>
    <row r="6" spans="1:28" ht="15.75">
      <c r="A6" s="389" t="s">
        <v>8</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4"/>
      <c r="AB6" s="64"/>
    </row>
    <row r="7" spans="1:28" ht="18.7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62"/>
      <c r="AB7" s="62"/>
    </row>
    <row r="8" spans="1:28" ht="15.75">
      <c r="A8" s="393" t="str">
        <f>' 1. паспорт местополож'!A8:C8</f>
        <v>J_ДВОСТ-147</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63"/>
      <c r="AB8" s="63"/>
    </row>
    <row r="9" spans="1:28" ht="15.75">
      <c r="A9" s="389" t="s">
        <v>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4"/>
      <c r="AB9" s="64"/>
    </row>
    <row r="10" spans="1:28" ht="18.75">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9"/>
      <c r="AB10" s="9"/>
    </row>
    <row r="11" spans="1:28" ht="15.75">
      <c r="A11" s="393" t="str">
        <f>' 1. паспорт местополож'!A11:C11</f>
        <v>Техническое перевооружение объекта "Оборудование ТП-2" на ст. Вяземская</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63"/>
      <c r="AB11" s="63"/>
    </row>
    <row r="12" spans="1:28" ht="15.7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4"/>
      <c r="AB12" s="64"/>
    </row>
    <row r="13" spans="1:28" ht="15.7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68"/>
      <c r="AB13" s="68"/>
    </row>
    <row r="14" spans="1:28" s="72" customFormat="1" ht="36.75" customHeight="1">
      <c r="A14" s="416" t="s">
        <v>221</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1"/>
      <c r="AB14" s="71"/>
    </row>
    <row r="15" spans="1:28" ht="32.25" customHeight="1">
      <c r="A15" s="418" t="s">
        <v>134</v>
      </c>
      <c r="B15" s="419"/>
      <c r="C15" s="419"/>
      <c r="D15" s="419"/>
      <c r="E15" s="419"/>
      <c r="F15" s="419"/>
      <c r="G15" s="419"/>
      <c r="H15" s="419"/>
      <c r="I15" s="419"/>
      <c r="J15" s="419"/>
      <c r="K15" s="419"/>
      <c r="L15" s="420"/>
      <c r="M15" s="417" t="s">
        <v>135</v>
      </c>
      <c r="N15" s="417"/>
      <c r="O15" s="417"/>
      <c r="P15" s="417"/>
      <c r="Q15" s="417"/>
      <c r="R15" s="417"/>
      <c r="S15" s="417"/>
      <c r="T15" s="417"/>
      <c r="U15" s="417"/>
      <c r="V15" s="417"/>
      <c r="W15" s="417"/>
      <c r="X15" s="417"/>
      <c r="Y15" s="417"/>
      <c r="Z15" s="41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88" t="str">
        <f>' 1. паспорт местополож'!A1:C1</f>
        <v>Год раскрытия информации: 2019 год</v>
      </c>
      <c r="B1" s="388"/>
      <c r="C1" s="388"/>
      <c r="D1" s="388"/>
      <c r="E1" s="388"/>
      <c r="F1" s="388"/>
      <c r="G1" s="388"/>
      <c r="H1" s="388"/>
      <c r="I1" s="388"/>
      <c r="J1" s="388"/>
      <c r="K1" s="388"/>
      <c r="L1" s="388"/>
      <c r="M1" s="388"/>
      <c r="N1" s="388"/>
      <c r="O1" s="38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4" t="s">
        <v>9</v>
      </c>
      <c r="B3" s="424"/>
      <c r="C3" s="424"/>
      <c r="D3" s="424"/>
      <c r="E3" s="424"/>
      <c r="F3" s="424"/>
      <c r="G3" s="424"/>
      <c r="H3" s="424"/>
      <c r="I3" s="424"/>
      <c r="J3" s="424"/>
      <c r="K3" s="424"/>
      <c r="L3" s="424"/>
      <c r="M3" s="424"/>
      <c r="N3" s="424"/>
      <c r="O3" s="424"/>
      <c r="P3" s="11"/>
      <c r="Q3" s="11"/>
      <c r="R3" s="11"/>
      <c r="S3" s="11"/>
      <c r="T3" s="11"/>
      <c r="U3" s="11"/>
      <c r="V3" s="11"/>
      <c r="W3" s="11"/>
      <c r="X3" s="11"/>
      <c r="Y3" s="11"/>
      <c r="Z3" s="11"/>
    </row>
    <row r="4" spans="1:28" s="10" customFormat="1" ht="18.75">
      <c r="A4" s="424"/>
      <c r="B4" s="424"/>
      <c r="C4" s="424"/>
      <c r="D4" s="424"/>
      <c r="E4" s="424"/>
      <c r="F4" s="424"/>
      <c r="G4" s="424"/>
      <c r="H4" s="424"/>
      <c r="I4" s="424"/>
      <c r="J4" s="424"/>
      <c r="K4" s="424"/>
      <c r="L4" s="424"/>
      <c r="M4" s="424"/>
      <c r="N4" s="424"/>
      <c r="O4" s="424"/>
      <c r="P4" s="11"/>
      <c r="Q4" s="11"/>
      <c r="R4" s="11"/>
      <c r="S4" s="11"/>
      <c r="T4" s="11"/>
      <c r="U4" s="11"/>
      <c r="V4" s="11"/>
      <c r="W4" s="11"/>
      <c r="X4" s="11"/>
      <c r="Y4" s="11"/>
      <c r="Z4" s="11"/>
    </row>
    <row r="5" spans="1:28" s="10" customFormat="1" ht="18.75">
      <c r="A5" s="42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2"/>
      <c r="C5" s="422"/>
      <c r="D5" s="422"/>
      <c r="E5" s="422"/>
      <c r="F5" s="422"/>
      <c r="G5" s="422"/>
      <c r="H5" s="422"/>
      <c r="I5" s="422"/>
      <c r="J5" s="422"/>
      <c r="K5" s="422"/>
      <c r="L5" s="422"/>
      <c r="M5" s="422"/>
      <c r="N5" s="422"/>
      <c r="O5" s="422"/>
      <c r="P5" s="11"/>
      <c r="Q5" s="11"/>
      <c r="R5" s="11"/>
      <c r="S5" s="11"/>
      <c r="T5" s="11"/>
      <c r="U5" s="11"/>
      <c r="V5" s="11"/>
      <c r="W5" s="11"/>
      <c r="X5" s="11"/>
      <c r="Y5" s="11"/>
      <c r="Z5" s="11"/>
    </row>
    <row r="6" spans="1:28" s="10" customFormat="1" ht="18.75">
      <c r="A6" s="423" t="s">
        <v>8</v>
      </c>
      <c r="B6" s="423"/>
      <c r="C6" s="423"/>
      <c r="D6" s="423"/>
      <c r="E6" s="423"/>
      <c r="F6" s="423"/>
      <c r="G6" s="423"/>
      <c r="H6" s="423"/>
      <c r="I6" s="423"/>
      <c r="J6" s="423"/>
      <c r="K6" s="423"/>
      <c r="L6" s="423"/>
      <c r="M6" s="423"/>
      <c r="N6" s="423"/>
      <c r="O6" s="423"/>
      <c r="P6" s="11"/>
      <c r="Q6" s="11"/>
      <c r="R6" s="11"/>
      <c r="S6" s="11"/>
      <c r="T6" s="11"/>
      <c r="U6" s="11"/>
      <c r="V6" s="11"/>
      <c r="W6" s="11"/>
      <c r="X6" s="11"/>
      <c r="Y6" s="11"/>
      <c r="Z6" s="11"/>
    </row>
    <row r="7" spans="1:28" s="10" customFormat="1" ht="18.75">
      <c r="A7" s="424"/>
      <c r="B7" s="424"/>
      <c r="C7" s="424"/>
      <c r="D7" s="424"/>
      <c r="E7" s="424"/>
      <c r="F7" s="424"/>
      <c r="G7" s="424"/>
      <c r="H7" s="424"/>
      <c r="I7" s="424"/>
      <c r="J7" s="424"/>
      <c r="K7" s="424"/>
      <c r="L7" s="424"/>
      <c r="M7" s="424"/>
      <c r="N7" s="424"/>
      <c r="O7" s="424"/>
      <c r="P7" s="11"/>
      <c r="Q7" s="11"/>
      <c r="R7" s="11"/>
      <c r="S7" s="11"/>
      <c r="T7" s="11"/>
      <c r="U7" s="11"/>
      <c r="V7" s="11"/>
      <c r="W7" s="11"/>
      <c r="X7" s="11"/>
      <c r="Y7" s="11"/>
      <c r="Z7" s="11"/>
    </row>
    <row r="8" spans="1:28" s="10" customFormat="1" ht="18.75">
      <c r="A8" s="422" t="str">
        <f>' 1. паспорт местополож'!A8:C8</f>
        <v>J_ДВОСТ-147</v>
      </c>
      <c r="B8" s="422"/>
      <c r="C8" s="422"/>
      <c r="D8" s="422"/>
      <c r="E8" s="422"/>
      <c r="F8" s="422"/>
      <c r="G8" s="422"/>
      <c r="H8" s="422"/>
      <c r="I8" s="422"/>
      <c r="J8" s="422"/>
      <c r="K8" s="422"/>
      <c r="L8" s="422"/>
      <c r="M8" s="422"/>
      <c r="N8" s="422"/>
      <c r="O8" s="422"/>
      <c r="P8" s="11"/>
      <c r="Q8" s="11"/>
      <c r="R8" s="11"/>
      <c r="S8" s="11"/>
      <c r="T8" s="11"/>
      <c r="U8" s="11"/>
      <c r="V8" s="11"/>
      <c r="W8" s="11"/>
      <c r="X8" s="11"/>
      <c r="Y8" s="11"/>
      <c r="Z8" s="11"/>
    </row>
    <row r="9" spans="1:28" s="10" customFormat="1" ht="18.75">
      <c r="A9" s="423" t="s">
        <v>7</v>
      </c>
      <c r="B9" s="423"/>
      <c r="C9" s="423"/>
      <c r="D9" s="423"/>
      <c r="E9" s="423"/>
      <c r="F9" s="423"/>
      <c r="G9" s="423"/>
      <c r="H9" s="423"/>
      <c r="I9" s="423"/>
      <c r="J9" s="423"/>
      <c r="K9" s="423"/>
      <c r="L9" s="423"/>
      <c r="M9" s="423"/>
      <c r="N9" s="423"/>
      <c r="O9" s="423"/>
      <c r="P9" s="11"/>
      <c r="Q9" s="11"/>
      <c r="R9" s="11"/>
      <c r="S9" s="11"/>
      <c r="T9" s="11"/>
      <c r="U9" s="11"/>
      <c r="V9" s="11"/>
      <c r="W9" s="11"/>
      <c r="X9" s="11"/>
      <c r="Y9" s="11"/>
      <c r="Z9" s="11"/>
    </row>
    <row r="10" spans="1:28" s="7" customFormat="1" ht="15.75" customHeight="1">
      <c r="A10" s="425"/>
      <c r="B10" s="425"/>
      <c r="C10" s="425"/>
      <c r="D10" s="425"/>
      <c r="E10" s="425"/>
      <c r="F10" s="425"/>
      <c r="G10" s="425"/>
      <c r="H10" s="425"/>
      <c r="I10" s="425"/>
      <c r="J10" s="425"/>
      <c r="K10" s="425"/>
      <c r="L10" s="425"/>
      <c r="M10" s="425"/>
      <c r="N10" s="425"/>
      <c r="O10" s="425"/>
      <c r="P10" s="8"/>
      <c r="Q10" s="8"/>
      <c r="R10" s="8"/>
      <c r="S10" s="8"/>
      <c r="T10" s="8"/>
      <c r="U10" s="8"/>
      <c r="V10" s="8"/>
      <c r="W10" s="8"/>
      <c r="X10" s="8"/>
      <c r="Y10" s="8"/>
      <c r="Z10" s="8"/>
    </row>
    <row r="11" spans="1:28" s="2" customFormat="1" ht="16.5">
      <c r="A11" s="422" t="str">
        <f>' 1. паспорт местополож'!A11:C11</f>
        <v>Техническое перевооружение объекта "Оборудование ТП-2" на ст. Вяземская</v>
      </c>
      <c r="B11" s="422"/>
      <c r="C11" s="422"/>
      <c r="D11" s="422"/>
      <c r="E11" s="422"/>
      <c r="F11" s="422"/>
      <c r="G11" s="422"/>
      <c r="H11" s="422"/>
      <c r="I11" s="422"/>
      <c r="J11" s="422"/>
      <c r="K11" s="422"/>
      <c r="L11" s="422"/>
      <c r="M11" s="422"/>
      <c r="N11" s="422"/>
      <c r="O11" s="422"/>
      <c r="P11" s="6"/>
      <c r="Q11" s="6"/>
      <c r="R11" s="6"/>
      <c r="S11" s="6"/>
      <c r="T11" s="6"/>
      <c r="U11" s="6"/>
      <c r="V11" s="6"/>
      <c r="W11" s="6"/>
      <c r="X11" s="6"/>
      <c r="Y11" s="6"/>
      <c r="Z11" s="6"/>
    </row>
    <row r="12" spans="1:28" s="2" customFormat="1" ht="15" customHeight="1">
      <c r="A12" s="423" t="s">
        <v>5</v>
      </c>
      <c r="B12" s="423"/>
      <c r="C12" s="423"/>
      <c r="D12" s="423"/>
      <c r="E12" s="423"/>
      <c r="F12" s="423"/>
      <c r="G12" s="423"/>
      <c r="H12" s="423"/>
      <c r="I12" s="423"/>
      <c r="J12" s="423"/>
      <c r="K12" s="423"/>
      <c r="L12" s="423"/>
      <c r="M12" s="423"/>
      <c r="N12" s="423"/>
      <c r="O12" s="423"/>
      <c r="P12" s="4"/>
      <c r="Q12" s="4"/>
      <c r="R12" s="4"/>
      <c r="S12" s="4"/>
      <c r="T12" s="4"/>
      <c r="U12" s="4"/>
      <c r="V12" s="4"/>
      <c r="W12" s="4"/>
      <c r="X12" s="4"/>
      <c r="Y12" s="4"/>
      <c r="Z12" s="4"/>
    </row>
    <row r="13" spans="1:28" s="2" customFormat="1" ht="42.75" customHeight="1">
      <c r="A13" s="423"/>
      <c r="B13" s="423"/>
      <c r="C13" s="423"/>
      <c r="D13" s="423"/>
      <c r="E13" s="423"/>
      <c r="F13" s="423"/>
      <c r="G13" s="423"/>
      <c r="H13" s="423"/>
      <c r="I13" s="423"/>
      <c r="J13" s="423"/>
      <c r="K13" s="423"/>
      <c r="L13" s="423"/>
      <c r="M13" s="423"/>
      <c r="N13" s="423"/>
      <c r="O13" s="423"/>
      <c r="P13" s="3"/>
      <c r="Q13" s="3"/>
      <c r="R13" s="3"/>
      <c r="S13" s="3"/>
      <c r="T13" s="3"/>
      <c r="U13" s="3"/>
      <c r="V13" s="3"/>
      <c r="W13" s="3"/>
    </row>
    <row r="14" spans="1:28" s="2" customFormat="1" ht="46.5" customHeight="1">
      <c r="A14" s="430" t="s">
        <v>203</v>
      </c>
      <c r="B14" s="430"/>
      <c r="C14" s="430"/>
      <c r="D14" s="430"/>
      <c r="E14" s="430"/>
      <c r="F14" s="430"/>
      <c r="G14" s="430"/>
      <c r="H14" s="430"/>
      <c r="I14" s="430"/>
      <c r="J14" s="430"/>
      <c r="K14" s="430"/>
      <c r="L14" s="430"/>
      <c r="M14" s="430"/>
      <c r="N14" s="430"/>
      <c r="O14" s="430"/>
      <c r="P14" s="5"/>
      <c r="Q14" s="5"/>
      <c r="R14" s="5"/>
      <c r="S14" s="5"/>
      <c r="T14" s="5"/>
      <c r="U14" s="5"/>
      <c r="V14" s="5"/>
      <c r="W14" s="5"/>
      <c r="X14" s="5"/>
      <c r="Y14" s="5"/>
      <c r="Z14" s="5"/>
    </row>
    <row r="15" spans="1:28" s="2" customFormat="1" ht="56.25" customHeight="1">
      <c r="A15" s="429"/>
      <c r="B15" s="429"/>
      <c r="C15" s="429"/>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6" t="s">
        <v>4</v>
      </c>
      <c r="B16" s="396" t="s">
        <v>42</v>
      </c>
      <c r="C16" s="396" t="s">
        <v>41</v>
      </c>
      <c r="D16" s="396" t="s">
        <v>30</v>
      </c>
      <c r="E16" s="426" t="s">
        <v>40</v>
      </c>
      <c r="F16" s="427"/>
      <c r="G16" s="427"/>
      <c r="H16" s="427"/>
      <c r="I16" s="428"/>
      <c r="J16" s="396" t="s">
        <v>39</v>
      </c>
      <c r="K16" s="396"/>
      <c r="L16" s="396"/>
      <c r="M16" s="396"/>
      <c r="N16" s="396"/>
      <c r="O16" s="396"/>
      <c r="P16" s="3"/>
      <c r="Q16" s="3"/>
      <c r="R16" s="3"/>
      <c r="S16" s="3"/>
      <c r="T16" s="3"/>
      <c r="U16" s="3"/>
      <c r="V16" s="3"/>
      <c r="W16" s="3"/>
    </row>
    <row r="17" spans="1:26" s="2" customFormat="1" ht="77.25" customHeight="1">
      <c r="A17" s="396"/>
      <c r="B17" s="396"/>
      <c r="C17" s="396"/>
      <c r="D17" s="396"/>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9" t="str">
        <f>' 1. паспорт местополож'!A1:C1</f>
        <v>Год раскрытия информации: 2019 год</v>
      </c>
      <c r="B1" s="439"/>
      <c r="C1" s="439"/>
      <c r="D1" s="439"/>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8" t="s">
        <v>9</v>
      </c>
      <c r="B3" s="438"/>
      <c r="C3" s="438"/>
      <c r="D3" s="438"/>
      <c r="E3" s="438"/>
      <c r="F3" s="438"/>
      <c r="G3" s="438"/>
      <c r="H3" s="438"/>
      <c r="I3" s="438"/>
      <c r="J3" s="438"/>
      <c r="K3" s="438"/>
      <c r="L3" s="438"/>
      <c r="M3" s="438"/>
      <c r="N3" s="438"/>
      <c r="O3" s="438"/>
      <c r="P3" s="438"/>
      <c r="Q3" s="438"/>
      <c r="R3" s="438"/>
      <c r="S3" s="438"/>
      <c r="T3" s="438"/>
      <c r="U3" s="438"/>
      <c r="V3" s="438"/>
      <c r="W3" s="438"/>
      <c r="X3" s="438"/>
      <c r="Y3" s="438"/>
      <c r="Z3" s="438"/>
      <c r="AA3" s="438"/>
      <c r="AB3" s="438"/>
      <c r="AC3" s="438"/>
      <c r="AD3" s="438"/>
      <c r="AE3" s="388"/>
      <c r="AF3" s="388"/>
      <c r="AG3" s="388"/>
      <c r="AH3" s="388"/>
      <c r="AI3" s="388"/>
      <c r="AJ3" s="388"/>
      <c r="AK3" s="388"/>
      <c r="AL3" s="388"/>
      <c r="AM3" s="388"/>
      <c r="AN3" s="388"/>
      <c r="AO3" s="388"/>
      <c r="AP3" s="388"/>
      <c r="AQ3" s="388"/>
      <c r="AR3" s="388"/>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388"/>
      <c r="AF5" s="388"/>
      <c r="AG5" s="388"/>
      <c r="AH5" s="388"/>
      <c r="AI5" s="388"/>
      <c r="AJ5" s="388"/>
      <c r="AK5" s="388"/>
      <c r="AL5" s="388"/>
      <c r="AM5" s="388"/>
      <c r="AN5" s="388"/>
      <c r="AO5" s="388"/>
      <c r="AP5" s="388"/>
      <c r="AQ5" s="388"/>
      <c r="AR5" s="388"/>
    </row>
    <row r="6" spans="1:44" s="129" customFormat="1" ht="18.75" customHeight="1">
      <c r="A6" s="436" t="s">
        <v>8</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c r="AB6" s="436"/>
      <c r="AC6" s="436"/>
      <c r="AD6" s="436"/>
      <c r="AE6" s="437"/>
      <c r="AF6" s="437"/>
      <c r="AG6" s="437"/>
      <c r="AH6" s="437"/>
      <c r="AI6" s="437"/>
      <c r="AJ6" s="437"/>
      <c r="AK6" s="437"/>
      <c r="AL6" s="437"/>
      <c r="AM6" s="437"/>
      <c r="AN6" s="437"/>
      <c r="AO6" s="437"/>
      <c r="AP6" s="437"/>
      <c r="AQ6" s="437"/>
      <c r="AR6" s="437"/>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6" t="str">
        <f>' 1. паспорт местополож'!A8:C8</f>
        <v>J_ДВОСТ-147</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c r="AD8" s="436"/>
      <c r="AE8" s="437"/>
      <c r="AF8" s="437"/>
      <c r="AG8" s="437"/>
      <c r="AH8" s="437"/>
      <c r="AI8" s="437"/>
      <c r="AJ8" s="437"/>
      <c r="AK8" s="437"/>
      <c r="AL8" s="437"/>
      <c r="AM8" s="437"/>
      <c r="AN8" s="437"/>
      <c r="AO8" s="437"/>
      <c r="AP8" s="437"/>
      <c r="AQ8" s="437"/>
      <c r="AR8" s="437"/>
    </row>
    <row r="9" spans="1:44" s="129" customFormat="1" ht="18.75" customHeight="1">
      <c r="A9" s="436" t="s">
        <v>7</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c r="AB9" s="436"/>
      <c r="AC9" s="436"/>
      <c r="AD9" s="436"/>
      <c r="AE9" s="437"/>
      <c r="AF9" s="437"/>
      <c r="AG9" s="437"/>
      <c r="AH9" s="437"/>
      <c r="AI9" s="437"/>
      <c r="AJ9" s="437"/>
      <c r="AK9" s="437"/>
      <c r="AL9" s="437"/>
      <c r="AM9" s="437"/>
      <c r="AN9" s="437"/>
      <c r="AO9" s="437"/>
      <c r="AP9" s="437"/>
      <c r="AQ9" s="437"/>
      <c r="AR9" s="437"/>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8" t="str">
        <f>' 1. паспорт местополож'!A11:C11</f>
        <v>Техническое перевооружение объекта "Оборудование ТП-2" на ст. Вяземская</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7"/>
      <c r="AF11" s="437"/>
      <c r="AG11" s="437"/>
      <c r="AH11" s="437"/>
      <c r="AI11" s="437"/>
      <c r="AJ11" s="437"/>
      <c r="AK11" s="437"/>
      <c r="AL11" s="437"/>
      <c r="AM11" s="437"/>
      <c r="AN11" s="437"/>
      <c r="AO11" s="437"/>
      <c r="AP11" s="437"/>
      <c r="AQ11" s="437"/>
      <c r="AR11" s="437"/>
    </row>
    <row r="12" spans="1:44" s="136" customFormat="1" ht="15" customHeight="1">
      <c r="A12" s="436" t="s">
        <v>5</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c r="AD12" s="436"/>
      <c r="AE12" s="437"/>
      <c r="AF12" s="437"/>
      <c r="AG12" s="437"/>
      <c r="AH12" s="437"/>
      <c r="AI12" s="437"/>
      <c r="AJ12" s="437"/>
      <c r="AK12" s="437"/>
      <c r="AL12" s="437"/>
      <c r="AM12" s="437"/>
      <c r="AN12" s="437"/>
      <c r="AO12" s="437"/>
      <c r="AP12" s="437"/>
      <c r="AQ12" s="437"/>
      <c r="AR12" s="437"/>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8" t="s">
        <v>246</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388"/>
      <c r="AF14" s="388"/>
      <c r="AG14" s="388"/>
      <c r="AH14" s="388"/>
      <c r="AI14" s="388"/>
      <c r="AJ14" s="388"/>
      <c r="AK14" s="388"/>
      <c r="AL14" s="388"/>
      <c r="AM14" s="388"/>
      <c r="AN14" s="388"/>
      <c r="AO14" s="388"/>
      <c r="AP14" s="388"/>
      <c r="AQ14" s="388"/>
      <c r="AR14" s="388"/>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561</v>
      </c>
      <c r="AG16" s="139" t="s">
        <v>562</v>
      </c>
    </row>
    <row r="17" spans="1:42" ht="23.25">
      <c r="A17" s="147" t="s">
        <v>250</v>
      </c>
      <c r="B17" s="148">
        <v>4728000</v>
      </c>
      <c r="J17" s="435"/>
      <c r="K17" s="435"/>
      <c r="L17" s="435"/>
      <c r="M17" s="435"/>
      <c r="N17" s="435"/>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5"/>
      <c r="K19" s="435"/>
      <c r="L19" s="435"/>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563</v>
      </c>
    </row>
    <row r="20" spans="1:42" ht="24" thickBot="1">
      <c r="A20" s="152" t="s">
        <v>254</v>
      </c>
      <c r="B20" s="153">
        <v>1</v>
      </c>
      <c r="D20" s="431" t="s">
        <v>255</v>
      </c>
      <c r="E20" s="431"/>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2" t="s">
        <v>257</v>
      </c>
      <c r="E21" s="433"/>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564</v>
      </c>
    </row>
    <row r="22" spans="1:42" ht="23.25">
      <c r="A22" s="150" t="s">
        <v>258</v>
      </c>
      <c r="B22" s="151">
        <v>6</v>
      </c>
      <c r="D22" s="431" t="s">
        <v>565</v>
      </c>
      <c r="E22" s="431"/>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1" t="s">
        <v>260</v>
      </c>
      <c r="E23" s="431"/>
      <c r="F23" s="356" t="s">
        <v>566</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34" t="s">
        <v>308</v>
      </c>
      <c r="B85" s="434"/>
      <c r="C85" s="434"/>
      <c r="D85" s="434"/>
      <c r="E85" s="434"/>
      <c r="F85" s="434"/>
      <c r="G85" s="434"/>
      <c r="H85" s="434"/>
      <c r="I85" s="434"/>
      <c r="J85" s="434"/>
      <c r="K85" s="434"/>
      <c r="L85" s="434"/>
      <c r="M85" s="434"/>
      <c r="N85" s="434"/>
      <c r="O85" s="434"/>
      <c r="P85" s="434"/>
      <c r="Q85" s="434"/>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51" priority="25" stopIfTrue="1" operator="equal">
      <formula>0</formula>
    </cfRule>
  </conditionalFormatting>
  <conditionalFormatting sqref="D10:K10">
    <cfRule type="cellIs" dxfId="50" priority="24" stopIfTrue="1" operator="equal">
      <formula>0</formula>
    </cfRule>
  </conditionalFormatting>
  <conditionalFormatting sqref="R10 R13">
    <cfRule type="cellIs" dxfId="49" priority="22" stopIfTrue="1" operator="equal">
      <formula>0</formula>
    </cfRule>
  </conditionalFormatting>
  <conditionalFormatting sqref="N18:N19">
    <cfRule type="cellIs" dxfId="48" priority="23" stopIfTrue="1" operator="equal">
      <formula>0</formula>
    </cfRule>
  </conditionalFormatting>
  <conditionalFormatting sqref="B40:AD40">
    <cfRule type="cellIs" dxfId="47" priority="21" stopIfTrue="1" operator="equal">
      <formula>0</formula>
    </cfRule>
  </conditionalFormatting>
  <conditionalFormatting sqref="A3 AE3">
    <cfRule type="cellIs" dxfId="46" priority="20" stopIfTrue="1" operator="equal">
      <formula>0</formula>
    </cfRule>
  </conditionalFormatting>
  <conditionalFormatting sqref="A5 AE5">
    <cfRule type="cellIs" dxfId="45" priority="19" stopIfTrue="1" operator="equal">
      <formula>0</formula>
    </cfRule>
  </conditionalFormatting>
  <conditionalFormatting sqref="A6 AE6">
    <cfRule type="cellIs" dxfId="44" priority="18" stopIfTrue="1" operator="equal">
      <formula>0</formula>
    </cfRule>
  </conditionalFormatting>
  <conditionalFormatting sqref="A8 AE8">
    <cfRule type="cellIs" dxfId="43" priority="17" stopIfTrue="1" operator="equal">
      <formula>0</formula>
    </cfRule>
  </conditionalFormatting>
  <conditionalFormatting sqref="A9 AE9">
    <cfRule type="cellIs" dxfId="42" priority="16" stopIfTrue="1" operator="equal">
      <formula>0</formula>
    </cfRule>
  </conditionalFormatting>
  <conditionalFormatting sqref="AE11">
    <cfRule type="cellIs" dxfId="41" priority="15" stopIfTrue="1" operator="equal">
      <formula>0</formula>
    </cfRule>
  </conditionalFormatting>
  <conditionalFormatting sqref="A12 AE12">
    <cfRule type="cellIs" dxfId="40" priority="14" stopIfTrue="1" operator="equal">
      <formula>0</formula>
    </cfRule>
  </conditionalFormatting>
  <conditionalFormatting sqref="A14 AE14">
    <cfRule type="cellIs" dxfId="39" priority="13" stopIfTrue="1" operator="equal">
      <formula>0</formula>
    </cfRule>
  </conditionalFormatting>
  <conditionalFormatting sqref="A11">
    <cfRule type="cellIs" dxfId="38" priority="12" stopIfTrue="1" operator="equal">
      <formula>0</formula>
    </cfRule>
  </conditionalFormatting>
  <conditionalFormatting sqref="AE3">
    <cfRule type="cellIs" dxfId="37" priority="11" stopIfTrue="1" operator="equal">
      <formula>0</formula>
    </cfRule>
  </conditionalFormatting>
  <conditionalFormatting sqref="AE5">
    <cfRule type="cellIs" dxfId="36" priority="10" stopIfTrue="1" operator="equal">
      <formula>0</formula>
    </cfRule>
  </conditionalFormatting>
  <conditionalFormatting sqref="AE6">
    <cfRule type="cellIs" dxfId="35" priority="9" stopIfTrue="1" operator="equal">
      <formula>0</formula>
    </cfRule>
  </conditionalFormatting>
  <conditionalFormatting sqref="AE8">
    <cfRule type="cellIs" dxfId="34" priority="8" stopIfTrue="1" operator="equal">
      <formula>0</formula>
    </cfRule>
  </conditionalFormatting>
  <conditionalFormatting sqref="AE9">
    <cfRule type="cellIs" dxfId="33" priority="7" stopIfTrue="1" operator="equal">
      <formula>0</formula>
    </cfRule>
  </conditionalFormatting>
  <conditionalFormatting sqref="AE11">
    <cfRule type="cellIs" dxfId="32" priority="6" stopIfTrue="1" operator="equal">
      <formula>0</formula>
    </cfRule>
  </conditionalFormatting>
  <conditionalFormatting sqref="AE12">
    <cfRule type="cellIs" dxfId="31" priority="5" stopIfTrue="1" operator="equal">
      <formula>0</formula>
    </cfRule>
  </conditionalFormatting>
  <conditionalFormatting sqref="AE14">
    <cfRule type="cellIs" dxfId="30" priority="4" stopIfTrue="1" operator="equal">
      <formula>0</formula>
    </cfRule>
  </conditionalFormatting>
  <conditionalFormatting sqref="B37:B38 B33:B34">
    <cfRule type="cellIs" dxfId="29" priority="3" stopIfTrue="1" operator="equal">
      <formula>0</formula>
    </cfRule>
  </conditionalFormatting>
  <conditionalFormatting sqref="B40:V40">
    <cfRule type="cellIs" dxfId="28" priority="2" stopIfTrue="1" operator="equal">
      <formula>0</formula>
    </cfRule>
  </conditionalFormatting>
  <conditionalFormatting sqref="B60:V60">
    <cfRule type="cellIs" dxfId="27"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J31" sqref="J31"/>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88" t="str">
        <f>' 1. паспорт местополож'!A1:C1</f>
        <v>Год раскрытия информации: 2019 год</v>
      </c>
      <c r="B1" s="388"/>
      <c r="C1" s="388"/>
      <c r="D1" s="388"/>
      <c r="E1" s="388"/>
      <c r="F1" s="388"/>
      <c r="G1" s="388"/>
      <c r="H1" s="388"/>
      <c r="I1" s="388"/>
      <c r="J1" s="388"/>
      <c r="K1" s="388"/>
      <c r="L1" s="38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1" t="s">
        <v>9</v>
      </c>
      <c r="B3" s="391"/>
      <c r="C3" s="391"/>
      <c r="D3" s="391"/>
      <c r="E3" s="391"/>
      <c r="F3" s="391"/>
      <c r="G3" s="391"/>
      <c r="H3" s="391"/>
      <c r="I3" s="391"/>
      <c r="J3" s="391"/>
      <c r="K3" s="391"/>
      <c r="L3" s="391"/>
    </row>
    <row r="4" spans="1:44">
      <c r="A4" s="391"/>
      <c r="B4" s="391"/>
      <c r="C4" s="391"/>
      <c r="D4" s="391"/>
      <c r="E4" s="391"/>
      <c r="F4" s="391"/>
      <c r="G4" s="391"/>
      <c r="H4" s="391"/>
      <c r="I4" s="391"/>
      <c r="J4" s="391"/>
      <c r="K4" s="391"/>
      <c r="L4" s="391"/>
    </row>
    <row r="5" spans="1:44">
      <c r="A5" s="3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3"/>
      <c r="C5" s="393"/>
      <c r="D5" s="393"/>
      <c r="E5" s="393"/>
      <c r="F5" s="393"/>
      <c r="G5" s="393"/>
      <c r="H5" s="393"/>
      <c r="I5" s="393"/>
      <c r="J5" s="393"/>
      <c r="K5" s="393"/>
      <c r="L5" s="393"/>
    </row>
    <row r="6" spans="1:44">
      <c r="A6" s="389" t="s">
        <v>8</v>
      </c>
      <c r="B6" s="389"/>
      <c r="C6" s="389"/>
      <c r="D6" s="389"/>
      <c r="E6" s="389"/>
      <c r="F6" s="389"/>
      <c r="G6" s="389"/>
      <c r="H6" s="389"/>
      <c r="I6" s="389"/>
      <c r="J6" s="389"/>
      <c r="K6" s="389"/>
      <c r="L6" s="389"/>
    </row>
    <row r="7" spans="1:44">
      <c r="A7" s="391"/>
      <c r="B7" s="391"/>
      <c r="C7" s="391"/>
      <c r="D7" s="391"/>
      <c r="E7" s="391"/>
      <c r="F7" s="391"/>
      <c r="G7" s="391"/>
      <c r="H7" s="391"/>
      <c r="I7" s="391"/>
      <c r="J7" s="391"/>
      <c r="K7" s="391"/>
      <c r="L7" s="391"/>
    </row>
    <row r="8" spans="1:44">
      <c r="A8" s="393" t="str">
        <f>' 1. паспорт местополож'!A8:C8</f>
        <v>J_ДВОСТ-147</v>
      </c>
      <c r="B8" s="393"/>
      <c r="C8" s="393"/>
      <c r="D8" s="393"/>
      <c r="E8" s="393"/>
      <c r="F8" s="393"/>
      <c r="G8" s="393"/>
      <c r="H8" s="393"/>
      <c r="I8" s="393"/>
      <c r="J8" s="393"/>
      <c r="K8" s="393"/>
      <c r="L8" s="393"/>
    </row>
    <row r="9" spans="1:44">
      <c r="A9" s="389" t="s">
        <v>7</v>
      </c>
      <c r="B9" s="389"/>
      <c r="C9" s="389"/>
      <c r="D9" s="389"/>
      <c r="E9" s="389"/>
      <c r="F9" s="389"/>
      <c r="G9" s="389"/>
      <c r="H9" s="389"/>
      <c r="I9" s="389"/>
      <c r="J9" s="389"/>
      <c r="K9" s="389"/>
      <c r="L9" s="389"/>
    </row>
    <row r="10" spans="1:44">
      <c r="A10" s="401"/>
      <c r="B10" s="401"/>
      <c r="C10" s="401"/>
      <c r="D10" s="401"/>
      <c r="E10" s="401"/>
      <c r="F10" s="401"/>
      <c r="G10" s="401"/>
      <c r="H10" s="401"/>
      <c r="I10" s="401"/>
      <c r="J10" s="401"/>
      <c r="K10" s="401"/>
      <c r="L10" s="401"/>
    </row>
    <row r="11" spans="1:44">
      <c r="A11" s="393" t="str">
        <f>' 1. паспорт местополож'!A11:C11</f>
        <v>Техническое перевооружение объекта "Оборудование ТП-2" на ст. Вяземская</v>
      </c>
      <c r="B11" s="393"/>
      <c r="C11" s="393"/>
      <c r="D11" s="393"/>
      <c r="E11" s="393"/>
      <c r="F11" s="393"/>
      <c r="G11" s="393"/>
      <c r="H11" s="393"/>
      <c r="I11" s="393"/>
      <c r="J11" s="393"/>
      <c r="K11" s="393"/>
      <c r="L11" s="393"/>
    </row>
    <row r="12" spans="1:44">
      <c r="A12" s="389" t="s">
        <v>5</v>
      </c>
      <c r="B12" s="389"/>
      <c r="C12" s="389"/>
      <c r="D12" s="389"/>
      <c r="E12" s="389"/>
      <c r="F12" s="389"/>
      <c r="G12" s="389"/>
      <c r="H12" s="389"/>
      <c r="I12" s="389"/>
      <c r="J12" s="389"/>
      <c r="K12" s="389"/>
      <c r="L12" s="389"/>
    </row>
    <row r="13" spans="1:44" ht="15.75" customHeight="1">
      <c r="L13" s="105"/>
    </row>
    <row r="14" spans="1:44" ht="27.75" customHeight="1">
      <c r="K14" s="48"/>
    </row>
    <row r="15" spans="1:44" ht="15.75" customHeight="1">
      <c r="A15" s="442" t="s">
        <v>204</v>
      </c>
      <c r="B15" s="442"/>
      <c r="C15" s="442"/>
      <c r="D15" s="442"/>
      <c r="E15" s="442"/>
      <c r="F15" s="442"/>
      <c r="G15" s="442"/>
      <c r="H15" s="442"/>
      <c r="I15" s="442"/>
      <c r="J15" s="442"/>
      <c r="K15" s="442"/>
      <c r="L15" s="442"/>
    </row>
    <row r="16" spans="1:44">
      <c r="A16" s="106"/>
      <c r="B16" s="106"/>
      <c r="C16" s="47"/>
      <c r="D16" s="47"/>
      <c r="E16" s="47"/>
      <c r="F16" s="47"/>
      <c r="G16" s="47"/>
      <c r="H16" s="47"/>
      <c r="I16" s="47"/>
      <c r="J16" s="47"/>
      <c r="K16" s="47"/>
      <c r="L16" s="47"/>
    </row>
    <row r="17" spans="1:12" ht="28.5" customHeight="1">
      <c r="A17" s="440" t="s">
        <v>115</v>
      </c>
      <c r="B17" s="440" t="s">
        <v>114</v>
      </c>
      <c r="C17" s="447" t="s">
        <v>143</v>
      </c>
      <c r="D17" s="447"/>
      <c r="E17" s="447"/>
      <c r="F17" s="447"/>
      <c r="G17" s="447"/>
      <c r="H17" s="447"/>
      <c r="I17" s="441" t="s">
        <v>113</v>
      </c>
      <c r="J17" s="444" t="s">
        <v>145</v>
      </c>
      <c r="K17" s="440" t="s">
        <v>112</v>
      </c>
      <c r="L17" s="443" t="s">
        <v>144</v>
      </c>
    </row>
    <row r="18" spans="1:12" ht="58.5" customHeight="1">
      <c r="A18" s="440"/>
      <c r="B18" s="440"/>
      <c r="C18" s="448" t="s">
        <v>1</v>
      </c>
      <c r="D18" s="448"/>
      <c r="E18" s="56"/>
      <c r="F18" s="57"/>
      <c r="G18" s="449" t="s">
        <v>0</v>
      </c>
      <c r="H18" s="450"/>
      <c r="I18" s="441"/>
      <c r="J18" s="445"/>
      <c r="K18" s="440"/>
      <c r="L18" s="443"/>
    </row>
    <row r="19" spans="1:12" ht="47.25">
      <c r="A19" s="440"/>
      <c r="B19" s="440"/>
      <c r="C19" s="46" t="s">
        <v>111</v>
      </c>
      <c r="D19" s="46" t="s">
        <v>110</v>
      </c>
      <c r="E19" s="46" t="s">
        <v>111</v>
      </c>
      <c r="F19" s="46" t="s">
        <v>110</v>
      </c>
      <c r="G19" s="46" t="s">
        <v>111</v>
      </c>
      <c r="H19" s="46" t="s">
        <v>110</v>
      </c>
      <c r="I19" s="441"/>
      <c r="J19" s="446"/>
      <c r="K19" s="440"/>
      <c r="L19" s="44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1">
        <v>44562</v>
      </c>
      <c r="D27" s="381">
        <v>44926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2019-04-17T07:11:26Z</dcterms:modified>
</cp:coreProperties>
</file>