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7"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A26" i="19"/>
  <c r="Z26"/>
  <c r="Y26"/>
  <c r="X26"/>
  <c r="W26"/>
  <c r="V26"/>
  <c r="U26"/>
  <c r="T26"/>
  <c r="S26"/>
  <c r="R26"/>
  <c r="Q26"/>
  <c r="P26"/>
  <c r="O26"/>
  <c r="N26"/>
  <c r="M26"/>
  <c r="L26"/>
  <c r="K26"/>
  <c r="J26"/>
  <c r="I26"/>
  <c r="H26"/>
  <c r="X23"/>
  <c r="T23"/>
  <c r="AA20"/>
  <c r="Z20"/>
  <c r="Y20"/>
  <c r="X20"/>
  <c r="W20"/>
  <c r="V20"/>
  <c r="U20"/>
  <c r="T20"/>
  <c r="S20"/>
  <c r="R20"/>
  <c r="Q20"/>
  <c r="P20"/>
  <c r="O20"/>
  <c r="N20"/>
  <c r="M20"/>
  <c r="L20"/>
  <c r="K20"/>
  <c r="J20"/>
  <c r="I20"/>
  <c r="H20"/>
  <c r="K33"/>
  <c r="J33"/>
  <c r="I33"/>
  <c r="H33"/>
  <c r="G33"/>
  <c r="K41"/>
  <c r="J41"/>
  <c r="I41"/>
  <c r="H41"/>
  <c r="G41"/>
  <c r="K50"/>
  <c r="J50"/>
  <c r="I50"/>
  <c r="H50"/>
  <c r="G50"/>
  <c r="F55"/>
  <c r="F39"/>
  <c r="F31"/>
  <c r="K57"/>
  <c r="J57"/>
  <c r="I57"/>
  <c r="H57"/>
  <c r="G57"/>
  <c r="H20" i="13"/>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AF35"/>
  <c r="AG35" s="1"/>
  <c r="V52" s="1"/>
  <c r="V58" s="1"/>
  <c r="AG34"/>
  <c r="U52" s="1"/>
  <c r="U58" s="1"/>
  <c r="S65" l="1"/>
  <c r="S76"/>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F22" l="1"/>
  <c r="C22" i="6" l="1"/>
  <c r="C21"/>
  <c r="P46" i="19" l="1"/>
  <c r="F32" l="1"/>
  <c r="F34"/>
  <c r="F35"/>
  <c r="F36"/>
  <c r="F37"/>
  <c r="F38"/>
  <c r="F40"/>
  <c r="F42"/>
  <c r="F43"/>
  <c r="F44"/>
  <c r="F45"/>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X46" i="19"/>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F46" i="19" l="1"/>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<sst xmlns="http://schemas.openxmlformats.org/spreadsheetml/2006/main" count="3601" uniqueCount="586">
  <si>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</si>
  <si>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</si>
  <si>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</si>
  <si>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</si>
  <si>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</si>
  <si>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</si>
  <si>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</si>
  <si>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</si>
  <si>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</si>
  <si>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</si>
  <si>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</si>
  <si>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</si>
  <si>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</si>
  <si>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</si>
  <si>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</si>
  <si>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</si>
  <si>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</si>
  <si>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</si>
  <si>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</si>
  <si>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</si>
  <si>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</si>
  <si>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</si>
  <si>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</si>
  <si>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</si>
  <si>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</si>
  <si>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</si>
  <si>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</si>
  <si>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</si>
  <si>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</si>
  <si>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</si>
  <si>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</si>
  <si>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</si>
  <si>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</si>
  <si>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</si>
  <si>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</si>
  <si>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</si>
  <si>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</si>
  <si>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</si>
  <si>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</si>
  <si>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</si>
  <si>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</si>
  <si>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</si>
  <si>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</si>
  <si>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</si>
  <si>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</si>
  <si>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</si>
  <si>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</si>
  <si>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</si>
  <si>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</si>
  <si>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</si>
  <si>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</si>
  <si>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</si>
  <si>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</si>
  <si>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</si>
  <si>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</si>
  <si>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</si>
  <si>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</si>
  <si>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</si>
  <si>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</si>
  <si>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</si>
  <si>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</si>
  <si>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</si>
  <si>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</si>
  <si>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</si>
  <si>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</si>
  <si>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</si>
  <si>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</si>
  <si>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</si>
  <si>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</si>
  <si>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</si>
  <si>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</si>
  <si>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</si>
  <si>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</si>
  <si>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</si>
  <si>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</si>
  <si>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</si>
  <si>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</si>
  <si>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</si>
  <si>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</si>
  <si>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</si>
  <si>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</si>
  <si>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</si>
  <si>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</si>
  <si>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</si>
  <si>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</si>
  <si>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</si>
  <si>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</si>
  <si>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</si>
  <si>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</si>
  <si>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</si>
  <si>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</si>
  <si>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</si>
  <si>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</si>
  <si>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</si>
  <si>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</si>
  <si>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</si>
  <si>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</si>
  <si>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</si>
  <si>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</si>
  <si>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</si>
  <si>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</si>
  <si>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</si>
  <si>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</si>
  <si>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</si>
  <si>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</si>
  <si>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</si>
  <si>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</si>
  <si>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</si>
  <si>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</si>
  <si>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</si>
  <si>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</si>
  <si>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</si>
  <si>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</si>
  <si>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</si>
  <si>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</si>
  <si>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</si>
  <si>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</si>
  <si>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</si>
  <si>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</si>
  <si>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</si>
  <si>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</si>
  <si>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</si>
  <si>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</si>
  <si>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</si>
  <si>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</si>
  <si>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</si>
  <si>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</si>
  <si>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</si>
  <si>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</si>
  <si>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</si>
  <si>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</si>
  <si>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</si>
  <si>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</si>
  <si>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</si>
  <si>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</si>
  <si>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</si>
  <si>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</si>
  <si>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</si>
  <si>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</si>
  <si>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</si>
  <si>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</si>
  <si>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</si>
  <si>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</si>
  <si>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</si>
  <si>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</si>
  <si>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</si>
  <si>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</si>
  <si>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</si>
  <si>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</si>
  <si>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</si>
  <si>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</si>
  <si>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</si>
  <si>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</si>
  <si>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</si>
  <si>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</si>
  <si>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</si>
  <si>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</si>
  <si>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</si>
  <si>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</si>
  <si>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</si>
  <si>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</si>
  <si>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</si>
  <si>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</si>
  <si>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</si>
  <si>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</si>
  <si>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</si>
  <si>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</si>
  <si>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</si>
  <si>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</si>
  <si>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</si>
  <si>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</si>
  <si>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</si>
  <si>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</si>
  <si>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</si>
  <si>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</si>
  <si>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</si>
  <si>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</si>
  <si>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</si>
  <si>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</si>
  <si>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</si>
  <si>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</si>
  <si>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</si>
  <si>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</si>
  <si>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</si>
  <si>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</si>
  <si>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</si>
  <si>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</si>
  <si>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</si>
  <si>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</si>
  <si>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</si>
  <si>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</si>
  <si>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</si>
  <si>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</si>
  <si>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</si>
  <si>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</si>
  <si>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</si>
  <si>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</si>
  <si>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</si>
  <si>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</si>
  <si>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</si>
  <si>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</si>
  <si>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</si>
  <si>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</si>
  <si>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</si>
  <si>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</si>
  <si>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</si>
  <si>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</si>
  <si>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</si>
  <si>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</si>
  <si>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</si>
  <si>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</si>
  <si>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</si>
  <si>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</si>
  <si>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</si>
  <si>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</si>
  <si>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</si>
  <si>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</si>
  <si>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</si>
  <si>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</si>
  <si>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</si>
  <si>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</si>
  <si>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</si>
  <si>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</si>
  <si>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</si>
  <si>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</si>
  <si>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</si>
  <si>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</si>
  <si>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</si>
  <si>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</si>
  <si>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</si>
  <si>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</si>
  <si>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</si>
  <si>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</si>
  <si>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</si>
  <si>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</si>
  <si>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</si>
  <si>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</si>
  <si>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</si>
  <si>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</si>
  <si>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</si>
  <si>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</si>
  <si>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</si>
  <si>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</si>
  <si>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</si>
  <si>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</si>
  <si>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</si>
  <si>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</si>
  <si>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</si>
  <si>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</si>
  <si>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</si>
  <si>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</si>
  <si>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</si>
  <si>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</si>
  <si>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</si>
  <si>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</si>
  <si>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</si>
  <si>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</si>
  <si>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</si>
  <si>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</si>
  <si>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</si>
  <si>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</si>
  <si>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</si>
  <si>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</si>
  <si>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</si>
  <si>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</si>
  <si>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</si>
  <si>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</si>
  <si>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</si>
  <si>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</si>
  <si>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</si>
  <si>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</si>
  <si>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</si>
  <si>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</si>
  <si>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</si>
  <si>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</si>
  <si>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</si>
  <si>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</si>
  <si>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</si>
  <si>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</si>
  <si>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</si>
  <si>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</si>
  <si>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</si>
  <si>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</si>
  <si>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</si>
  <si>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</si>
  <si>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</si>
  <si>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</si>
  <si>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</si>
  <si>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</si>
  <si>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</si>
  <si>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</si>
  <si>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</si>
  <si>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</si>
  <si>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</si>
  <si>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</si>
  <si>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</si>
  <si>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</si>
  <si>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</si>
  <si>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</si>
  <si>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</si>
  <si>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</si>
  <si>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</si>
  <si>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</si>
  <si>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</si>
  <si>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</si>
  <si>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</si>
  <si>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</si>
  <si>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</si>
  <si>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</si>
  <si>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</si>
  <si>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</si>
  <si>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</si>
  <si>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</si>
  <si>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</si>
  <si>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</si>
  <si>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</si>
  <si>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</si>
  <si>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</si>
  <si>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</si>
  <si>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</si>
  <si>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</si>
  <si>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</si>
  <si>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</si>
  <si>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</si>
  <si>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</si>
  <si>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</si>
  <si>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</si>
  <si>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</si>
  <si>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</si>
  <si>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</si>
  <si>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</si>
  <si>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</si>
  <si>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</si>
  <si>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</si>
  <si>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</si>
  <si>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</si>
  <si>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</si>
  <si>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</si>
  <si>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</si>
  <si>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</si>
  <si>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</si>
  <si>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</si>
  <si>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</si>
  <si>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</si>
  <si>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</si>
  <si>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</si>
  <si>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</si>
  <si>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</si>
  <si>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</si>
  <si>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</si>
  <si>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</si>
  <si>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</si>
  <si>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</si>
  <si>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</si>
  <si>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</si>
  <si>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</si>
  <si>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</si>
  <si>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</si>
  <si>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</si>
  <si>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</si>
  <si>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</si>
  <si>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</si>
  <si>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</si>
  <si>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</si>
  <si>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</si>
  <si>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</si>
  <si>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</si>
  <si>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</si>
  <si>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</si>
  <si>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</si>
  <si>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</si>
  <si>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</si>
  <si>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</si>
  <si>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</si>
  <si>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</si>
  <si>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</si>
  <si>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</si>
  <si>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</si>
  <si>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</si>
  <si>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</si>
  <si>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</si>
  <si>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</si>
  <si>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</si>
  <si>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</si>
  <si>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</si>
  <si>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</si>
  <si>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</si>
  <si>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</si>
  <si>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</si>
  <si>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</si>
  <si>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</si>
  <si>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</si>
  <si>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</si>
  <si>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</si>
  <si>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</si>
  <si>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</si>
  <si>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</si>
  <si>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</si>
  <si>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</si>
  <si>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</si>
  <si>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</si>
  <si>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</si>
  <si>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</si>
  <si>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</si>
  <si>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</si>
  <si>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</si>
  <si>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</si>
  <si>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</si>
  <si>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</si>
  <si>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</si>
  <si>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</si>
  <si>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</si>
  <si>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</si>
  <si>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</si>
  <si>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</si>
  <si>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</si>
  <si>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</si>
  <si>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</si>
  <si>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</si>
  <si>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</si>
  <si>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</si>
  <si>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</si>
  <si>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</si>
  <si>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</si>
  <si>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</si>
  <si>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</si>
  <si>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</si>
  <si>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</si>
  <si>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</si>
  <si>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</si>
  <si>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</si>
  <si>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</si>
  <si>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</si>
  <si>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</si>
  <si>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</si>
  <si>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</si>
  <si>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</si>
  <si>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</si>
  <si>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</si>
  <si>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</si>
  <si>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</si>
  <si>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</si>
  <si>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</si>
  <si>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</si>
  <si>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</si>
  <si>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</si>
  <si>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</si>
  <si>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</si>
  <si>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</si>
  <si>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</si>
  <si>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</si>
  <si>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</si>
  <si>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</si>
  <si>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</si>
  <si>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</si>
  <si>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</si>
  <si>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</si>
  <si>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</si>
  <si>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</si>
  <si>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</si>
  <si>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</si>
  <si>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</si>
  <si>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</si>
  <si>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</si>
  <si>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</si>
  <si>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</si>
  <si>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</si>
  <si>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</si>
  <si>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</si>
  <si>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</si>
  <si>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</si>
  <si>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</si>
  <si>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</si>
  <si>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</si>
  <si>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</si>
  <si>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</si>
  <si>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</si>
  <si>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</si>
  <si>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</si>
  <si>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</si>
  <si>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</si>
  <si>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</si>
  <si>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</si>
  <si>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</si>
  <si>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</si>
  <si>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</si>
  <si>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</si>
  <si>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</si>
  <si>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</si>
  <si>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</si>
  <si>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</si>
  <si>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</si>
  <si>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</si>
  <si>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</si>
  <si>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</si>
  <si>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</si>
  <si>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</si>
  <si>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</si>
  <si>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</si>
  <si>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</si>
  <si>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</si>
  <si>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</si>
  <si>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</si>
  <si>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</si>
  <si>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</si>
  <si>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</si>
  <si>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</si>
  <si>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</si>
  <si>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</si>
  <si>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</si>
  <si>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</si>
  <si>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</si>
  <si>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</si>
  <si>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</si>
  <si>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</si>
  <si>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</si>
  <si>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</si>
  <si>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</si>
  <si>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</si>
  <si>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</si>
  <si>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</si>
  <si>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</si>
  <si>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</si>
  <si>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</si>
  <si>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</si>
  <si>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</si>
  <si>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</si>
  <si>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</si>
  <si>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</si>
  <si>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</si>
  <si>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</si>
  <si>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</si>
  <si>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</si>
  <si>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</si>
  <si>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</si>
  <si>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</si>
  <si>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</si>
  <si>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</si>
  <si>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</si>
  <si>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</si>
  <si>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</si>
  <si>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</si>
  <si>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</si>
  <si>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</si>
  <si>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</si>
  <si>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</si>
  <si>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</si>
  <si>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</si>
  <si>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</si>
  <si>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</si>
  <si>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</si>
  <si>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</si>
  <si>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</si>
  <si>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</si>
  <si>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</si>
  <si>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</si>
  <si>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</si>
  <si>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</si>
  <si>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</si>
  <si>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</si>
  <si>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</si>
  <si>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</si>
  <si>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</si>
  <si>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</si>
  <si>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</si>
  <si>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</si>
  <si>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</si>
  <si>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</si>
  <si>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</si>
  <si>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</si>
  <si>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1,26 МВ×А</t>
  </si>
  <si>
    <t>Замена на модульную КТП с 2*ТМ-630</t>
  </si>
  <si>
    <t>Техническое перевооружение  ТП с заменой на модульную КТП с 2*ТМ-630</t>
  </si>
  <si>
    <t>Трансформаторная подстанция, силовые трансформаторы 2*ТМ-630/6, РУ-6 кВ, РУ-0,4 кВ</t>
  </si>
  <si>
    <t xml:space="preserve">Техническое перевооружение объекта "Комплектная трансформаторная подстанция-16" </t>
  </si>
  <si>
    <t>J_ДВОСТ-154</t>
  </si>
  <si>
    <t>ТП-16</t>
  </si>
  <si>
    <t>ТП-6/0,4 кВ, в/в ячейки, 2*ТМ-630 кВА</t>
  </si>
  <si>
    <t>КТП-16</t>
  </si>
  <si>
    <t>КТП-6/0,4 кВ, в/в ячейки, 2*ТМ-630 кВА</t>
  </si>
  <si>
    <t xml:space="preserve"> по состоянию на 01.01.2019</t>
  </si>
  <si>
    <t>по состоянию на 01.01.2020</t>
  </si>
  <si>
    <t xml:space="preserve">2. Замещение (обновление) электрической сети. </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</si>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</sst>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0" fontId="28" fillId="0" borderId="0" applyFont="0" applyFill="0" applyBorder="0" applyAlignment="0" applyProtection="0"/>
    <xf numFmtId="0"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0"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0" fontId="69" fillId="31" borderId="1" applyBorder="0">
      <alignment horizontal="right"/>
    </xf>
    <xf numFmtId="0" fontId="69" fillId="31" borderId="1" applyBorder="0">
      <alignment horizontal="right"/>
    </xf>
    <xf numFmtId="0" fontId="69" fillId="31" borderId="1" applyBorder="0">
      <alignment horizontal="right"/>
    </xf>
    <xf numFmtId="0"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0" fontId="11" fillId="0" borderId="0" applyFont="0" applyFill="0" applyBorder="0" applyAlignment="0" applyProtection="0"/>
    <xf numFmtId="0" fontId="38" fillId="0" borderId="0" applyFont="0" applyFill="0" applyBorder="0" applyAlignment="0" applyProtection="0"/>
    <xf numFmtId="0" fontId="38" fillId="0" borderId="0" applyFont="0" applyFill="0" applyBorder="0" applyAlignment="0" applyProtection="0"/>
    <xf numFmtId="0" fontId="76" fillId="0" borderId="0" applyFont="0" applyFill="0" applyBorder="0" applyAlignment="0" applyProtection="0"/>
    <xf numFmtId="0" fontId="76" fillId="0" borderId="0" applyFont="0" applyFill="0" applyBorder="0" applyAlignment="0" applyProtection="0"/>
    <xf numFmtId="0" fontId="38" fillId="0" borderId="0" applyFont="0" applyFill="0" applyBorder="0" applyAlignment="0" applyProtection="0"/>
    <xf numFmtId="0" fontId="39"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0" fontId="1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0"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0"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0"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0"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0"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0"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0"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0"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0"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0" fontId="82" fillId="0" borderId="42" xfId="932" applyNumberFormat="1" applyFont="1" applyFill="1" applyBorder="1" applyAlignment="1">
      <alignment horizontal="center" vertical="center"/>
    </xf>
    <xf numFmtId="0" fontId="39" fillId="0" borderId="1" xfId="932" applyNumberFormat="1" applyFont="1" applyFill="1" applyBorder="1" applyAlignment="1">
      <alignment horizontal="center" vertical="center"/>
    </xf>
    <xf numFmtId="0" fontId="83" fillId="0" borderId="0" xfId="2" applyNumberFormat="1" applyFont="1" applyFill="1" applyAlignment="1">
      <alignment horizontal="right" vertical="top" wrapText="1"/>
    </xf>
    <xf numFmtId="0" fontId="84" fillId="0" borderId="0" xfId="932" applyFont="1" applyFill="1" applyAlignment="1">
      <alignment vertical="center"/>
    </xf>
    <xf numFmtId="0"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0" fontId="82" fillId="0" borderId="44" xfId="932" applyNumberFormat="1" applyFont="1" applyFill="1" applyBorder="1" applyAlignment="1">
      <alignment horizontal="center" vertical="center"/>
    </xf>
    <xf numFmtId="0" fontId="82" fillId="0" borderId="42" xfId="932" applyNumberFormat="1" applyFont="1" applyFill="1" applyBorder="1" applyAlignment="1">
      <alignment horizontal="center" vertical="center"/>
    </xf>
    <xf numFmtId="0"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0"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0" fontId="82" fillId="0" borderId="47" xfId="933" applyNumberFormat="1" applyFont="1" applyFill="1" applyBorder="1" applyAlignment="1">
      <alignment horizontal="center" vertical="center"/>
    </xf>
    <xf numFmtId="0" fontId="82" fillId="0" borderId="39" xfId="933" applyNumberFormat="1" applyFont="1" applyFill="1" applyBorder="1" applyAlignment="1">
      <alignment horizontal="center" vertical="center"/>
    </xf>
    <xf numFmtId="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0"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0" fontId="82" fillId="0" borderId="1" xfId="933" applyNumberFormat="1" applyFont="1" applyFill="1" applyBorder="1" applyAlignment="1">
      <alignment horizontal="center" vertical="center"/>
    </xf>
    <xf numFmtId="0" fontId="82" fillId="0" borderId="1" xfId="933" applyNumberFormat="1" applyFont="1" applyFill="1" applyBorder="1" applyAlignment="1">
      <alignment vertical="center"/>
    </xf>
    <xf numFmtId="0" fontId="82" fillId="0" borderId="1" xfId="932" applyNumberFormat="1" applyFont="1" applyFill="1" applyBorder="1" applyAlignment="1">
      <alignment horizontal="center" vertical="center"/>
    </xf>
    <xf numFmtId="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0"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0" fontId="82" fillId="0" borderId="1" xfId="932" applyNumberFormat="1" applyFont="1" applyFill="1" applyBorder="1" applyAlignment="1">
      <alignment horizontal="center" vertical="center"/>
    </xf>
    <xf numFmtId="0" fontId="82" fillId="0" borderId="1" xfId="932" applyNumberFormat="1" applyFont="1" applyFill="1" applyBorder="1" applyAlignment="1">
      <alignment vertical="center"/>
    </xf>
    <xf numFmtId="0" fontId="87" fillId="0" borderId="4" xfId="932" applyNumberFormat="1" applyFont="1" applyFill="1" applyBorder="1" applyAlignment="1">
      <alignment horizontal="center" vertical="center"/>
    </xf>
    <xf numFmtId="0" fontId="87" fillId="0" borderId="4" xfId="932" applyNumberFormat="1" applyFont="1" applyFill="1" applyBorder="1" applyAlignment="1">
      <alignment vertical="center"/>
    </xf>
    <xf numFmtId="0" fontId="82" fillId="0" borderId="22" xfId="932" applyNumberFormat="1" applyFont="1" applyFill="1" applyBorder="1" applyAlignment="1">
      <alignment horizontal="center" vertical="center"/>
    </xf>
    <xf numFmtId="0"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0"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0" fontId="7" fillId="24" borderId="1" xfId="932" applyNumberFormat="1" applyFont="1" applyFill="1" applyBorder="1" applyAlignment="1">
      <alignment horizontal="center" vertical="center"/>
    </xf>
    <xf numFmtId="0"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0" fontId="7" fillId="0" borderId="0" xfId="932" applyNumberFormat="1" applyFont="1" applyFill="1" applyBorder="1" applyAlignment="1">
      <alignment horizontal="left" vertical="center"/>
    </xf>
    <xf numFmtId="0" fontId="7" fillId="0" borderId="0" xfId="932" applyNumberFormat="1" applyFont="1" applyFill="1" applyBorder="1" applyAlignment="1">
      <alignment horizontal="center" vertical="center"/>
    </xf>
    <xf numFmtId="0" fontId="7" fillId="24" borderId="0" xfId="932" applyNumberFormat="1" applyFont="1" applyFill="1" applyBorder="1" applyAlignment="1">
      <alignment horizontal="center" vertical="center"/>
    </xf>
    <xf numFmtId="0"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0"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0" fontId="11" fillId="0" borderId="1" xfId="932" applyNumberFormat="1" applyFont="1" applyFill="1" applyBorder="1" applyAlignment="1">
      <alignment horizontal="center" vertical="center"/>
    </xf>
    <xf numFmtId="0"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0" fontId="101" fillId="25" borderId="1" xfId="49" applyNumberFormat="1" applyFont="1" applyFill="1" applyBorder="1" applyAlignment="1">
      <alignment horizontal="center" vertical="center"/>
    </xf>
    <xf numFmtId="0" fontId="4" fillId="25" borderId="1" xfId="49" applyNumberFormat="1" applyFont="1" applyFill="1" applyBorder="1" applyAlignment="1">
      <alignment horizontal="center" vertical="center"/>
    </xf>
    <xf numFmtId="0"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0"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0"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0" fontId="88" fillId="0" borderId="0" xfId="2" applyNumberFormat="1" applyFont="1" applyFill="1" applyAlignment="1">
      <alignment horizontal="left" vertical="top"/>
    </xf>
    <xf numFmtId="0" fontId="82" fillId="0" borderId="0" xfId="2" applyNumberFormat="1" applyFont="1" applyFill="1" applyAlignment="1">
      <alignment horizontal="left" vertical="top" wrapText="1"/>
    </xf>
    <xf numFmtId="0"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0" fontId="41" fillId="0" borderId="0" xfId="0" applyNumberFormat="1" applyFont="1" applyFill="1" applyAlignment="1">
      <alignment vertical="center"/>
    </xf>
    <xf numFmtId="0" fontId="10" fillId="0" borderId="0" xfId="68" applyNumberFormat="1" applyFont="1"/>
    <xf numFmtId="0" fontId="10" fillId="0" borderId="0" xfId="68" applyNumberFormat="1" applyFont="1" applyBorder="1"/>
    <xf numFmtId="0" fontId="7" fillId="0" borderId="0" xfId="68" applyNumberFormat="1" applyFont="1"/>
    <xf numFmtId="0" fontId="11" fillId="0" borderId="0" xfId="932" applyNumberFormat="1" applyFont="1" applyFill="1" applyAlignment="1">
      <alignment vertical="center"/>
    </xf>
    <xf numFmtId="0" fontId="0" fillId="0" borderId="0" xfId="0" applyNumberFormat="1"/>
    <xf numFmtId="0" fontId="78" fillId="0" borderId="0" xfId="932" applyNumberFormat="1" applyFont="1" applyFill="1" applyAlignment="1">
      <alignment vertical="center"/>
    </xf>
    <xf numFmtId="0" fontId="11" fillId="0" borderId="0" xfId="932" applyNumberFormat="1" applyFont="1" applyFill="1" applyBorder="1" applyAlignment="1">
      <alignment vertical="center"/>
    </xf>
    <xf numFmtId="0" fontId="91" fillId="0" borderId="0" xfId="932" applyNumberFormat="1" applyFont="1" applyFill="1" applyBorder="1" applyAlignment="1">
      <alignment vertical="center"/>
    </xf>
    <xf numFmtId="0"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0" fontId="88" fillId="0" borderId="1" xfId="932" applyNumberFormat="1" applyFont="1" applyFill="1" applyBorder="1" applyAlignment="1">
      <alignment horizontal="right" vertical="center"/>
    </xf>
    <xf numFmtId="0" fontId="82" fillId="0" borderId="1" xfId="932" applyNumberFormat="1" applyFont="1" applyFill="1" applyBorder="1" applyAlignment="1">
      <alignment horizontal="right" vertical="center"/>
    </xf>
    <xf numFmtId="0" fontId="82" fillId="0" borderId="4" xfId="932" applyNumberFormat="1" applyFont="1" applyFill="1" applyBorder="1" applyAlignment="1">
      <alignment horizontal="right" vertical="center"/>
    </xf>
    <xf numFmtId="0" fontId="82" fillId="0" borderId="1" xfId="934" applyNumberFormat="1" applyFont="1" applyFill="1" applyBorder="1" applyAlignment="1">
      <alignment horizontal="right" vertical="center"/>
    </xf>
    <xf numFmtId="0" fontId="88" fillId="0" borderId="22" xfId="932" applyNumberFormat="1" applyFont="1" applyFill="1" applyBorder="1" applyAlignment="1">
      <alignment horizontal="right" vertical="center"/>
    </xf>
    <xf numFmtId="0" fontId="88" fillId="0" borderId="1" xfId="932" applyNumberFormat="1" applyFont="1" applyFill="1" applyBorder="1" applyAlignment="1">
      <alignment horizontal="center" vertical="center"/>
    </xf>
    <xf numFmtId="0"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0" fontId="39" fillId="0" borderId="1" xfId="932" applyNumberFormat="1" applyFont="1" applyFill="1" applyBorder="1" applyAlignment="1">
      <alignment horizontal="center" vertical="center" wrapText="1"/>
    </xf>
    <xf numFmtId="0" fontId="82" fillId="0" borderId="51" xfId="2" applyNumberFormat="1" applyFont="1" applyFill="1" applyBorder="1" applyAlignment="1">
      <alignment horizontal="center" vertical="center"/>
    </xf>
    <xf numFmtId="0" fontId="37"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0"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0"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0" fontId="11" fillId="24" borderId="1" xfId="0" applyNumberFormat="1" applyFont="1" applyFill="1" applyBorder="1" applyAlignment="1">
      <alignment horizontal="center" vertical="center" wrapText="1"/>
    </xf>
    <xf numFmtId="0"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0"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0"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0" fontId="11" fillId="0" borderId="1" xfId="2" applyNumberFormat="1" applyFont="1" applyBorder="1" applyAlignment="1">
      <alignment horizontal="center" vertical="center" wrapText="1"/>
    </xf>
    <xf numFmtId="0" fontId="82" fillId="0" borderId="51" xfId="2" applyNumberFormat="1" applyFont="1" applyFill="1" applyBorder="1" applyAlignment="1">
      <alignment horizontal="center" vertical="center"/>
    </xf>
    <xf numFmtId="0" fontId="7" fillId="0" borderId="24" xfId="66" applyNumberFormat="1" applyFont="1" applyFill="1" applyBorder="1" applyAlignment="1">
      <alignment horizontal="center" vertical="center"/>
    </xf>
    <xf numFmtId="0" fontId="7" fillId="0" borderId="1" xfId="66" applyNumberFormat="1" applyFont="1" applyFill="1" applyBorder="1" applyAlignment="1">
      <alignment horizontal="center" vertical="center"/>
    </xf>
    <xf numFmtId="0" fontId="7" fillId="0" borderId="29" xfId="66" applyNumberFormat="1" applyFont="1" applyFill="1" applyBorder="1" applyAlignment="1">
      <alignment horizontal="center" vertical="center"/>
    </xf>
    <xf numFmtId="0" fontId="7" fillId="0" borderId="28" xfId="66" applyNumberFormat="1" applyFont="1" applyFill="1" applyBorder="1" applyAlignment="1">
      <alignment horizontal="center" vertical="center"/>
    </xf>
    <xf numFmtId="0"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0"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0"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91082880"/>
        <c:axId val="191084416"/>
      </c:lineChart>
      <c:catAx>
        <c:axId val="19108288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1084416"/>
        <c:crosses val="autoZero"/>
        <c:auto val="1"/>
        <c:lblAlgn val="ctr"/>
        <c:lblOffset val="100"/>
      </c:catAx>
      <c:valAx>
        <c:axId val="19108441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108288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General</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General</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88744064"/>
        <c:axId val="188745600"/>
      </c:lineChart>
      <c:catAx>
        <c:axId val="18874406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8745600"/>
        <c:crosses val="autoZero"/>
        <c:auto val="1"/>
        <c:lblAlgn val="ctr"/>
        <c:lblOffset val="100"/>
      </c:catAx>
      <c:valAx>
        <c:axId val="188745600"/>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8744064"/>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Normal="100" zoomScaleSheetLayoutView="85" workbookViewId="0">
      <selection activeCell="A14" sqref="A14:C14"/>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575</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3">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570</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2.4900000000000002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2.08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100" zoomScaleSheetLayoutView="70" workbookViewId="0">
      <pane xSplit="8" ySplit="6" topLeftCell="K20" activePane="bottomRight" state="frozen"/>
      <selection activeCell="A14" sqref="A14"/>
      <selection pane="topRight" activeCell="I14" sqref="I14"/>
      <selection pane="bottomLeft" activeCell="A20" sqref="A20"/>
      <selection pane="bottomRight" activeCell="M34" sqref="M3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J_ДВОСТ-154</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"Комплектная трансформаторная подстанция-16"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585</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580</v>
      </c>
      <c r="F18" s="380" t="s">
        <v>581</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2.4936000000000003</v>
      </c>
      <c r="D20" s="358" t="s">
        <v>244</v>
      </c>
      <c r="E20" s="358">
        <v>2.4936000000000003</v>
      </c>
      <c r="F20" s="358">
        <v>2.4936000000000003</v>
      </c>
      <c r="G20" s="358">
        <v>0</v>
      </c>
      <c r="H20" s="530">
        <f t="shared" ref="H20:AA20" si="0">SUM(H21:H25)</f>
        <v>0</v>
      </c>
      <c r="I20" s="530">
        <f t="shared" si="0"/>
        <v>0</v>
      </c>
      <c r="J20" s="530">
        <f t="shared" si="0"/>
        <v>0</v>
      </c>
      <c r="K20" s="530">
        <f t="shared" si="0"/>
        <v>0</v>
      </c>
      <c r="L20" s="530">
        <f>SUM(L21:L25)</f>
        <v>0.24959999999999999</v>
      </c>
      <c r="M20" s="530">
        <f t="shared" si="0"/>
        <v>0</v>
      </c>
      <c r="N20" s="530">
        <f t="shared" si="0"/>
        <v>0</v>
      </c>
      <c r="O20" s="530">
        <f t="shared" si="0"/>
        <v>0</v>
      </c>
      <c r="P20" s="530">
        <f t="shared" si="0"/>
        <v>2.2440000000000002</v>
      </c>
      <c r="Q20" s="530">
        <f t="shared" si="0"/>
        <v>0</v>
      </c>
      <c r="R20" s="530">
        <f t="shared" si="0"/>
        <v>0</v>
      </c>
      <c r="S20" s="530">
        <f t="shared" si="0"/>
        <v>0</v>
      </c>
      <c r="T20" s="530">
        <f t="shared" si="0"/>
        <v>0</v>
      </c>
      <c r="U20" s="530">
        <f t="shared" si="0"/>
        <v>0</v>
      </c>
      <c r="V20" s="530">
        <f t="shared" si="0"/>
        <v>0</v>
      </c>
      <c r="W20" s="530">
        <f t="shared" si="0"/>
        <v>0</v>
      </c>
      <c r="X20" s="530">
        <f t="shared" si="0"/>
        <v>0</v>
      </c>
      <c r="Y20" s="530">
        <f t="shared" si="0"/>
        <v>0</v>
      </c>
      <c r="Z20" s="530">
        <f t="shared" si="0"/>
        <v>0</v>
      </c>
      <c r="AA20" s="530">
        <f t="shared" si="0"/>
        <v>0</v>
      </c>
      <c r="AB20" s="530">
        <v>2.4936000000000003</v>
      </c>
      <c r="AC20" s="358" t="s">
        <v>244</v>
      </c>
    </row>
    <row r="21" spans="1:29" ht="16.5">
      <c r="A21" s="244" t="s">
        <v>330</v>
      </c>
      <c r="B21" s="245" t="s">
        <v>331</v>
      </c>
      <c r="C21" s="358">
        <v>0</v>
      </c>
      <c r="D21" s="358" t="s">
        <v>244</v>
      </c>
      <c r="E21" s="358">
        <v>0</v>
      </c>
      <c r="F21" s="358">
        <v>0</v>
      </c>
      <c r="G21" s="358">
        <v>0</v>
      </c>
      <c r="H21" s="530">
        <v>0</v>
      </c>
      <c r="I21" s="530" t="s">
        <v>244</v>
      </c>
      <c r="J21" s="530" t="s">
        <v>244</v>
      </c>
      <c r="K21" s="530" t="s">
        <v>244</v>
      </c>
      <c r="L21" s="530">
        <v>0</v>
      </c>
      <c r="M21" s="530" t="s">
        <v>244</v>
      </c>
      <c r="N21" s="530" t="s">
        <v>244</v>
      </c>
      <c r="O21" s="530" t="s">
        <v>244</v>
      </c>
      <c r="P21" s="530">
        <v>0</v>
      </c>
      <c r="Q21" s="530" t="s">
        <v>244</v>
      </c>
      <c r="R21" s="530" t="s">
        <v>244</v>
      </c>
      <c r="S21" s="530" t="s">
        <v>244</v>
      </c>
      <c r="T21" s="530">
        <v>0</v>
      </c>
      <c r="U21" s="530" t="s">
        <v>244</v>
      </c>
      <c r="V21" s="530" t="s">
        <v>244</v>
      </c>
      <c r="W21" s="530" t="s">
        <v>244</v>
      </c>
      <c r="X21" s="530">
        <v>0</v>
      </c>
      <c r="Y21" s="530" t="s">
        <v>244</v>
      </c>
      <c r="Z21" s="530" t="s">
        <v>244</v>
      </c>
      <c r="AA21" s="530" t="s">
        <v>244</v>
      </c>
      <c r="AB21" s="530">
        <v>0</v>
      </c>
      <c r="AC21" s="358" t="s">
        <v>244</v>
      </c>
    </row>
    <row r="22" spans="1:29" ht="16.5">
      <c r="A22" s="244" t="s">
        <v>332</v>
      </c>
      <c r="B22" s="245" t="s">
        <v>333</v>
      </c>
      <c r="C22" s="358">
        <v>0</v>
      </c>
      <c r="D22" s="358" t="s">
        <v>244</v>
      </c>
      <c r="E22" s="358">
        <v>0</v>
      </c>
      <c r="F22" s="358">
        <v>0</v>
      </c>
      <c r="G22" s="358">
        <v>0</v>
      </c>
      <c r="H22" s="530">
        <v>0</v>
      </c>
      <c r="I22" s="530" t="s">
        <v>244</v>
      </c>
      <c r="J22" s="530" t="s">
        <v>244</v>
      </c>
      <c r="K22" s="530" t="s">
        <v>244</v>
      </c>
      <c r="L22" s="530">
        <v>0</v>
      </c>
      <c r="M22" s="530" t="s">
        <v>244</v>
      </c>
      <c r="N22" s="530" t="s">
        <v>244</v>
      </c>
      <c r="O22" s="530" t="s">
        <v>244</v>
      </c>
      <c r="P22" s="530">
        <v>0</v>
      </c>
      <c r="Q22" s="530" t="s">
        <v>244</v>
      </c>
      <c r="R22" s="530" t="s">
        <v>244</v>
      </c>
      <c r="S22" s="530" t="s">
        <v>244</v>
      </c>
      <c r="T22" s="530">
        <v>0</v>
      </c>
      <c r="U22" s="530" t="s">
        <v>244</v>
      </c>
      <c r="V22" s="530" t="s">
        <v>244</v>
      </c>
      <c r="W22" s="530" t="s">
        <v>244</v>
      </c>
      <c r="X22" s="530">
        <v>0</v>
      </c>
      <c r="Y22" s="530" t="s">
        <v>244</v>
      </c>
      <c r="Z22" s="530" t="s">
        <v>244</v>
      </c>
      <c r="AA22" s="530" t="s">
        <v>244</v>
      </c>
      <c r="AB22" s="530">
        <v>0</v>
      </c>
      <c r="AC22" s="358" t="s">
        <v>244</v>
      </c>
    </row>
    <row r="23" spans="1:29" ht="33">
      <c r="A23" s="244" t="s">
        <v>334</v>
      </c>
      <c r="B23" s="245" t="s">
        <v>335</v>
      </c>
      <c r="C23" s="358">
        <v>2.0780000000000003</v>
      </c>
      <c r="D23" s="358" t="s">
        <v>244</v>
      </c>
      <c r="E23" s="358">
        <v>2.0780000000000003</v>
      </c>
      <c r="F23" s="358">
        <v>2.0780000000000003</v>
      </c>
      <c r="G23" s="358">
        <v>0</v>
      </c>
      <c r="H23" s="531">
        <v>0</v>
      </c>
      <c r="I23" s="530" t="s">
        <v>244</v>
      </c>
      <c r="J23" s="530" t="s">
        <v>244</v>
      </c>
      <c r="K23" s="530" t="s">
        <v>244</v>
      </c>
      <c r="L23" s="531">
        <v>0</v>
      </c>
      <c r="M23" s="530" t="s">
        <v>244</v>
      </c>
      <c r="N23" s="530" t="s">
        <v>244</v>
      </c>
      <c r="O23" s="530" t="s">
        <v>244</v>
      </c>
      <c r="P23" s="531">
        <v>2.2440000000000002</v>
      </c>
      <c r="Q23" s="530" t="s">
        <v>244</v>
      </c>
      <c r="R23" s="530" t="s">
        <v>244</v>
      </c>
      <c r="S23" s="530" t="s">
        <v>244</v>
      </c>
      <c r="T23" s="531">
        <f>T26*1.18</f>
        <v>0</v>
      </c>
      <c r="U23" s="530" t="s">
        <v>244</v>
      </c>
      <c r="V23" s="530" t="s">
        <v>244</v>
      </c>
      <c r="W23" s="530" t="s">
        <v>244</v>
      </c>
      <c r="X23" s="531">
        <f>X26*1.18</f>
        <v>0</v>
      </c>
      <c r="Y23" s="530" t="s">
        <v>244</v>
      </c>
      <c r="Z23" s="530" t="s">
        <v>244</v>
      </c>
      <c r="AA23" s="530" t="s">
        <v>244</v>
      </c>
      <c r="AB23" s="530">
        <v>2.0780000000000003</v>
      </c>
      <c r="AC23" s="358" t="s">
        <v>244</v>
      </c>
    </row>
    <row r="24" spans="1:29" ht="16.5">
      <c r="A24" s="244" t="s">
        <v>336</v>
      </c>
      <c r="B24" s="245" t="s">
        <v>337</v>
      </c>
      <c r="C24" s="358">
        <v>0.20799999999999999</v>
      </c>
      <c r="D24" s="358" t="s">
        <v>244</v>
      </c>
      <c r="E24" s="358">
        <v>0.20799999999999999</v>
      </c>
      <c r="F24" s="358">
        <v>0.20799999999999999</v>
      </c>
      <c r="G24" s="358">
        <v>0</v>
      </c>
      <c r="H24" s="531">
        <v>0</v>
      </c>
      <c r="I24" s="530" t="s">
        <v>244</v>
      </c>
      <c r="J24" s="530" t="s">
        <v>244</v>
      </c>
      <c r="K24" s="530" t="s">
        <v>244</v>
      </c>
      <c r="L24" s="531">
        <v>0</v>
      </c>
      <c r="M24" s="530" t="s">
        <v>244</v>
      </c>
      <c r="N24" s="530" t="s">
        <v>244</v>
      </c>
      <c r="O24" s="530" t="s">
        <v>244</v>
      </c>
      <c r="P24" s="531">
        <v>0</v>
      </c>
      <c r="Q24" s="530" t="s">
        <v>244</v>
      </c>
      <c r="R24" s="530" t="s">
        <v>244</v>
      </c>
      <c r="S24" s="530" t="s">
        <v>244</v>
      </c>
      <c r="T24" s="531">
        <v>0</v>
      </c>
      <c r="U24" s="530" t="s">
        <v>244</v>
      </c>
      <c r="V24" s="530" t="s">
        <v>244</v>
      </c>
      <c r="W24" s="530" t="s">
        <v>244</v>
      </c>
      <c r="X24" s="531">
        <v>0</v>
      </c>
      <c r="Y24" s="530" t="s">
        <v>244</v>
      </c>
      <c r="Z24" s="530" t="s">
        <v>244</v>
      </c>
      <c r="AA24" s="530" t="s">
        <v>244</v>
      </c>
      <c r="AB24" s="530">
        <v>0.20799999999999999</v>
      </c>
      <c r="AC24" s="358" t="s">
        <v>244</v>
      </c>
    </row>
    <row r="25" spans="1:29" ht="16.5">
      <c r="A25" s="244" t="s">
        <v>338</v>
      </c>
      <c r="B25" s="246" t="s">
        <v>339</v>
      </c>
      <c r="C25" s="358">
        <v>1.87</v>
      </c>
      <c r="D25" s="358" t="s">
        <v>244</v>
      </c>
      <c r="E25" s="358">
        <v>1.87</v>
      </c>
      <c r="F25" s="358">
        <v>1.87</v>
      </c>
      <c r="G25" s="358">
        <v>0</v>
      </c>
      <c r="H25" s="531">
        <v>0</v>
      </c>
      <c r="I25" s="530" t="s">
        <v>244</v>
      </c>
      <c r="J25" s="530" t="s">
        <v>244</v>
      </c>
      <c r="K25" s="530" t="s">
        <v>244</v>
      </c>
      <c r="L25" s="531">
        <v>0.24959999999999999</v>
      </c>
      <c r="M25" s="530" t="s">
        <v>244</v>
      </c>
      <c r="N25" s="530" t="s">
        <v>244</v>
      </c>
      <c r="O25" s="530" t="s">
        <v>244</v>
      </c>
      <c r="P25" s="531">
        <v>0</v>
      </c>
      <c r="Q25" s="530" t="s">
        <v>244</v>
      </c>
      <c r="R25" s="530" t="s">
        <v>244</v>
      </c>
      <c r="S25" s="530" t="s">
        <v>244</v>
      </c>
      <c r="T25" s="531">
        <v>0</v>
      </c>
      <c r="U25" s="530" t="s">
        <v>244</v>
      </c>
      <c r="V25" s="530" t="s">
        <v>244</v>
      </c>
      <c r="W25" s="530" t="s">
        <v>244</v>
      </c>
      <c r="X25" s="531">
        <v>0</v>
      </c>
      <c r="Y25" s="530" t="s">
        <v>244</v>
      </c>
      <c r="Z25" s="530" t="s">
        <v>244</v>
      </c>
      <c r="AA25" s="530" t="s">
        <v>244</v>
      </c>
      <c r="AB25" s="530">
        <v>1.87</v>
      </c>
      <c r="AC25" s="358" t="s">
        <v>244</v>
      </c>
    </row>
    <row r="26" spans="1:29" ht="33">
      <c r="A26" s="242" t="s">
        <v>20</v>
      </c>
      <c r="B26" s="243" t="s">
        <v>340</v>
      </c>
      <c r="C26" s="358">
        <v>0</v>
      </c>
      <c r="D26" s="358" t="s">
        <v>244</v>
      </c>
      <c r="E26" s="358">
        <v>0</v>
      </c>
      <c r="F26" s="358">
        <v>0</v>
      </c>
      <c r="G26" s="358">
        <v>0</v>
      </c>
      <c r="H26" s="530">
        <f t="shared" ref="H26:AA26" si="1">SUM(H27:H30)</f>
        <v>3.2109999999999999</v>
      </c>
      <c r="I26" s="530">
        <f t="shared" si="1"/>
        <v>0</v>
      </c>
      <c r="J26" s="530">
        <f t="shared" si="1"/>
        <v>0</v>
      </c>
      <c r="K26" s="530">
        <f t="shared" si="1"/>
        <v>0</v>
      </c>
      <c r="L26" s="530">
        <f t="shared" si="1"/>
        <v>0.20833333333333334</v>
      </c>
      <c r="M26" s="530">
        <f t="shared" si="1"/>
        <v>0</v>
      </c>
      <c r="N26" s="530">
        <f t="shared" si="1"/>
        <v>0</v>
      </c>
      <c r="O26" s="530">
        <f t="shared" si="1"/>
        <v>0</v>
      </c>
      <c r="P26" s="530">
        <f>SUM(P27:P30)</f>
        <v>1.87</v>
      </c>
      <c r="Q26" s="530">
        <f t="shared" si="1"/>
        <v>0</v>
      </c>
      <c r="R26" s="530">
        <f t="shared" si="1"/>
        <v>0</v>
      </c>
      <c r="S26" s="530">
        <f t="shared" si="1"/>
        <v>0</v>
      </c>
      <c r="T26" s="530">
        <f>SUM(T27:T30)</f>
        <v>0</v>
      </c>
      <c r="U26" s="530">
        <f t="shared" si="1"/>
        <v>0</v>
      </c>
      <c r="V26" s="530">
        <f t="shared" si="1"/>
        <v>0</v>
      </c>
      <c r="W26" s="530">
        <f t="shared" si="1"/>
        <v>0</v>
      </c>
      <c r="X26" s="530">
        <f>SUM(X27:X30)</f>
        <v>0</v>
      </c>
      <c r="Y26" s="530">
        <f t="shared" si="1"/>
        <v>0</v>
      </c>
      <c r="Z26" s="530">
        <f t="shared" si="1"/>
        <v>0</v>
      </c>
      <c r="AA26" s="530">
        <f t="shared" si="1"/>
        <v>0</v>
      </c>
      <c r="AB26" s="530">
        <v>0</v>
      </c>
      <c r="AC26" s="358" t="s">
        <v>244</v>
      </c>
    </row>
    <row r="27" spans="1:29" ht="16.5">
      <c r="A27" s="242" t="s">
        <v>341</v>
      </c>
      <c r="B27" s="245" t="s">
        <v>342</v>
      </c>
      <c r="C27" s="358">
        <v>0</v>
      </c>
      <c r="D27" s="358" t="s">
        <v>244</v>
      </c>
      <c r="E27" s="358">
        <v>0</v>
      </c>
      <c r="F27" s="358">
        <v>0</v>
      </c>
      <c r="G27" s="358">
        <v>0</v>
      </c>
      <c r="H27" s="531">
        <v>0</v>
      </c>
      <c r="I27" s="530" t="s">
        <v>244</v>
      </c>
      <c r="J27" s="530" t="s">
        <v>244</v>
      </c>
      <c r="K27" s="530" t="s">
        <v>244</v>
      </c>
      <c r="L27" s="531">
        <v>0.20833333333333334</v>
      </c>
      <c r="M27" s="530" t="s">
        <v>244</v>
      </c>
      <c r="N27" s="530" t="s">
        <v>244</v>
      </c>
      <c r="O27" s="530" t="s">
        <v>244</v>
      </c>
      <c r="P27" s="531">
        <v>0</v>
      </c>
      <c r="Q27" s="530" t="s">
        <v>244</v>
      </c>
      <c r="R27" s="530" t="s">
        <v>244</v>
      </c>
      <c r="S27" s="530" t="s">
        <v>244</v>
      </c>
      <c r="T27" s="531">
        <v>0</v>
      </c>
      <c r="U27" s="530" t="s">
        <v>244</v>
      </c>
      <c r="V27" s="530" t="s">
        <v>244</v>
      </c>
      <c r="W27" s="530" t="s">
        <v>244</v>
      </c>
      <c r="X27" s="531">
        <v>0</v>
      </c>
      <c r="Y27" s="530" t="s">
        <v>244</v>
      </c>
      <c r="Z27" s="530" t="s">
        <v>244</v>
      </c>
      <c r="AA27" s="530" t="s">
        <v>244</v>
      </c>
      <c r="AB27" s="530">
        <v>0</v>
      </c>
      <c r="AC27" s="358" t="s">
        <v>244</v>
      </c>
    </row>
    <row r="28" spans="1:29" ht="16.5">
      <c r="A28" s="242" t="s">
        <v>343</v>
      </c>
      <c r="B28" s="245" t="s">
        <v>344</v>
      </c>
      <c r="C28" s="358">
        <v>2.5201271186440679</v>
      </c>
      <c r="D28" s="358" t="s">
        <v>244</v>
      </c>
      <c r="E28" s="358">
        <v>2.5201271186440679</v>
      </c>
      <c r="F28" s="358">
        <v>0.95799999999999996</v>
      </c>
      <c r="G28" s="358">
        <v>0</v>
      </c>
      <c r="H28" s="531">
        <v>0</v>
      </c>
      <c r="I28" s="530" t="s">
        <v>244</v>
      </c>
      <c r="J28" s="530" t="s">
        <v>244</v>
      </c>
      <c r="K28" s="530" t="s">
        <v>244</v>
      </c>
      <c r="L28" s="531">
        <v>0</v>
      </c>
      <c r="M28" s="530" t="s">
        <v>244</v>
      </c>
      <c r="N28" s="530" t="s">
        <v>244</v>
      </c>
      <c r="O28" s="530" t="s">
        <v>244</v>
      </c>
      <c r="P28" s="531">
        <v>1.87</v>
      </c>
      <c r="Q28" s="530" t="s">
        <v>244</v>
      </c>
      <c r="R28" s="530" t="s">
        <v>244</v>
      </c>
      <c r="S28" s="530" t="s">
        <v>244</v>
      </c>
      <c r="T28" s="531">
        <v>0</v>
      </c>
      <c r="U28" s="530" t="s">
        <v>244</v>
      </c>
      <c r="V28" s="530" t="s">
        <v>244</v>
      </c>
      <c r="W28" s="530" t="s">
        <v>244</v>
      </c>
      <c r="X28" s="531">
        <v>0</v>
      </c>
      <c r="Y28" s="530" t="s">
        <v>244</v>
      </c>
      <c r="Z28" s="530" t="s">
        <v>244</v>
      </c>
      <c r="AA28" s="530" t="s">
        <v>244</v>
      </c>
      <c r="AB28" s="530">
        <v>2.5201271186440679</v>
      </c>
      <c r="AC28" s="358" t="s">
        <v>244</v>
      </c>
    </row>
    <row r="29" spans="1:29" ht="16.5">
      <c r="A29" s="242" t="s">
        <v>345</v>
      </c>
      <c r="B29" s="245" t="s">
        <v>346</v>
      </c>
      <c r="C29" s="358">
        <v>0</v>
      </c>
      <c r="D29" s="358" t="s">
        <v>244</v>
      </c>
      <c r="E29" s="358">
        <v>0</v>
      </c>
      <c r="F29" s="358">
        <v>3.2109999999999999</v>
      </c>
      <c r="G29" s="358">
        <v>0</v>
      </c>
      <c r="H29" s="359">
        <v>3.2109999999999999</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2">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ref="F32:F60" si="3">G32+H32+L32+P32+T32+X32</f>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4">SUM(G34:G40)</f>
        <v>0</v>
      </c>
      <c r="H33" s="359">
        <f t="shared" si="4"/>
        <v>0</v>
      </c>
      <c r="I33" s="359">
        <f t="shared" si="4"/>
        <v>0</v>
      </c>
      <c r="J33" s="359">
        <f t="shared" si="4"/>
        <v>0</v>
      </c>
      <c r="K33" s="359">
        <f t="shared" si="4"/>
        <v>0</v>
      </c>
      <c r="L33" s="359">
        <v>0</v>
      </c>
      <c r="M33" s="358" t="s">
        <v>244</v>
      </c>
      <c r="N33" s="358" t="s">
        <v>244</v>
      </c>
      <c r="O33" s="358" t="s">
        <v>244</v>
      </c>
      <c r="P33" s="358">
        <v>1.26</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3"/>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3"/>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3"/>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3"/>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3"/>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3"/>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6">SUM(G42:G48)</f>
        <v>0</v>
      </c>
      <c r="H41" s="359">
        <f t="shared" si="6"/>
        <v>0.41599999999999998</v>
      </c>
      <c r="I41" s="359">
        <f t="shared" si="6"/>
        <v>0</v>
      </c>
      <c r="J41" s="359">
        <f t="shared" si="6"/>
        <v>0</v>
      </c>
      <c r="K41" s="359">
        <f t="shared" si="6"/>
        <v>0</v>
      </c>
      <c r="L41" s="359">
        <v>0</v>
      </c>
      <c r="M41" s="358" t="s">
        <v>244</v>
      </c>
      <c r="N41" s="358" t="s">
        <v>244</v>
      </c>
      <c r="O41" s="358" t="s">
        <v>244</v>
      </c>
      <c r="P41" s="358">
        <v>1.26</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3"/>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3"/>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3"/>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3"/>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3"/>
        <v>1.87</v>
      </c>
      <c r="G46" s="358">
        <v>0</v>
      </c>
      <c r="H46" s="359">
        <v>0</v>
      </c>
      <c r="I46" s="358" t="s">
        <v>244</v>
      </c>
      <c r="J46" s="358" t="s">
        <v>244</v>
      </c>
      <c r="K46" s="358" t="s">
        <v>244</v>
      </c>
      <c r="L46" s="359">
        <v>0</v>
      </c>
      <c r="M46" s="358" t="s">
        <v>244</v>
      </c>
      <c r="N46" s="358" t="s">
        <v>244</v>
      </c>
      <c r="O46" s="358" t="s">
        <v>244</v>
      </c>
      <c r="P46" s="359">
        <f>P28</f>
        <v>1.87</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2.0780000000000003</v>
      </c>
      <c r="G47" s="358">
        <v>0</v>
      </c>
      <c r="H47" s="358">
        <v>0.20799999999999999</v>
      </c>
      <c r="I47" s="358">
        <v>0</v>
      </c>
      <c r="J47" s="358">
        <v>0</v>
      </c>
      <c r="K47" s="358">
        <v>0</v>
      </c>
      <c r="L47" s="358">
        <v>0</v>
      </c>
      <c r="M47" s="358">
        <v>0</v>
      </c>
      <c r="N47" s="358">
        <v>0</v>
      </c>
      <c r="O47" s="358">
        <v>0</v>
      </c>
      <c r="P47" s="358">
        <v>1.87</v>
      </c>
      <c r="Q47" s="358">
        <v>0</v>
      </c>
      <c r="R47" s="358">
        <v>0</v>
      </c>
      <c r="S47" s="358">
        <v>0</v>
      </c>
      <c r="T47" s="358">
        <v>0</v>
      </c>
      <c r="U47" s="358">
        <v>0</v>
      </c>
      <c r="V47" s="358">
        <v>0</v>
      </c>
      <c r="W47" s="358">
        <v>0</v>
      </c>
      <c r="X47" s="358">
        <v>0</v>
      </c>
      <c r="Y47" s="358">
        <v>0</v>
      </c>
      <c r="Z47" s="358">
        <v>0</v>
      </c>
      <c r="AA47" s="358">
        <v>0</v>
      </c>
      <c r="AB47" s="358">
        <v>0</v>
      </c>
      <c r="AC47" s="358" t="s">
        <v>244</v>
      </c>
    </row>
    <row r="48" spans="1:29" ht="16.5">
      <c r="A48" s="244" t="s">
        <v>374</v>
      </c>
      <c r="B48" s="245" t="s">
        <v>375</v>
      </c>
      <c r="C48" s="358">
        <v>2.0780000000000003</v>
      </c>
      <c r="D48" s="358" t="s">
        <v>244</v>
      </c>
      <c r="E48" s="358">
        <v>2.0780000000000003</v>
      </c>
      <c r="F48" s="358">
        <v>2.0780000000000003</v>
      </c>
      <c r="G48" s="358">
        <v>0</v>
      </c>
      <c r="H48" s="359">
        <v>0.20799999999999999</v>
      </c>
      <c r="I48" s="358" t="s">
        <v>244</v>
      </c>
      <c r="J48" s="358" t="s">
        <v>244</v>
      </c>
      <c r="K48" s="358" t="s">
        <v>244</v>
      </c>
      <c r="L48" s="359">
        <v>0</v>
      </c>
      <c r="M48" s="358" t="s">
        <v>244</v>
      </c>
      <c r="N48" s="358" t="s">
        <v>244</v>
      </c>
      <c r="O48" s="358" t="s">
        <v>244</v>
      </c>
      <c r="P48" s="359">
        <v>1.87</v>
      </c>
      <c r="Q48" s="358" t="s">
        <v>244</v>
      </c>
      <c r="R48" s="358" t="s">
        <v>244</v>
      </c>
      <c r="S48" s="358" t="s">
        <v>244</v>
      </c>
      <c r="T48" s="359">
        <v>0</v>
      </c>
      <c r="U48" s="358" t="s">
        <v>244</v>
      </c>
      <c r="V48" s="358" t="s">
        <v>244</v>
      </c>
      <c r="W48" s="358" t="s">
        <v>244</v>
      </c>
      <c r="X48" s="359">
        <v>0</v>
      </c>
      <c r="Y48" s="358" t="s">
        <v>244</v>
      </c>
      <c r="Z48" s="358" t="s">
        <v>244</v>
      </c>
      <c r="AA48" s="358" t="s">
        <v>244</v>
      </c>
      <c r="AB48" s="358">
        <v>2.0780000000000003</v>
      </c>
      <c r="AC48" s="358" t="s">
        <v>244</v>
      </c>
    </row>
    <row r="49" spans="1:29" ht="16.5">
      <c r="A49" s="244" t="s">
        <v>376</v>
      </c>
      <c r="B49" s="245" t="s">
        <v>377</v>
      </c>
      <c r="C49" s="358">
        <v>0</v>
      </c>
      <c r="D49" s="358" t="s">
        <v>244</v>
      </c>
      <c r="E49" s="358">
        <v>0</v>
      </c>
      <c r="F49" s="358">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7">SUM(G51:G57)</f>
        <v>0</v>
      </c>
      <c r="H50" s="359">
        <f t="shared" si="7"/>
        <v>0</v>
      </c>
      <c r="I50" s="359">
        <f t="shared" si="7"/>
        <v>0</v>
      </c>
      <c r="J50" s="359">
        <f t="shared" si="7"/>
        <v>0</v>
      </c>
      <c r="K50" s="359">
        <f t="shared" si="7"/>
        <v>0</v>
      </c>
      <c r="L50" s="359">
        <v>0</v>
      </c>
      <c r="M50" s="358" t="s">
        <v>244</v>
      </c>
      <c r="N50" s="358" t="s">
        <v>244</v>
      </c>
      <c r="O50" s="358" t="s">
        <v>244</v>
      </c>
      <c r="P50" s="358">
        <v>1.26</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3"/>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8">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3"/>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9">SUM(G58:G64)</f>
        <v>0</v>
      </c>
      <c r="H57" s="359">
        <f t="shared" si="9"/>
        <v>0</v>
      </c>
      <c r="I57" s="359">
        <f t="shared" si="9"/>
        <v>0</v>
      </c>
      <c r="J57" s="359">
        <f t="shared" si="9"/>
        <v>0</v>
      </c>
      <c r="K57" s="359">
        <f t="shared" si="9"/>
        <v>0</v>
      </c>
      <c r="L57" s="359">
        <v>0</v>
      </c>
      <c r="M57" s="358" t="s">
        <v>244</v>
      </c>
      <c r="N57" s="358" t="s">
        <v>244</v>
      </c>
      <c r="O57" s="358" t="s">
        <v>244</v>
      </c>
      <c r="P57" s="358">
        <v>1.26</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3"/>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3"/>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3"/>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57:F57 C20:E60 AC20:AC60 C31:G31 C39:G39 C55:G55 C50:G50 Y48:AA60 U48:W60 Q48:S60 M48:O60 I48:K60 C41:G41 C33:G33 Y27:AA46 U27:W46 Q27:S46 M27:O46 I27:K46">
    <cfRule type="containsText" dxfId="32" priority="41" operator="containsText" text="х!">
      <formula>NOT(ISERROR(SEARCH("х!",C18)))</formula>
    </cfRule>
  </conditionalFormatting>
  <conditionalFormatting sqref="AC21:AC60">
    <cfRule type="containsText" dxfId="31" priority="40"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57:F57 C20:E60 AC20:AC60 C31:G31 C39:G39 C55:G55 C50:G50 Y48:AA60 U48:W60 Q48:S60 M48:O60 I48:K60 C41:G41 C33:G33 Y27:AA46 U27:W46 Q27:S46 M27:O46 I27:K46">
    <cfRule type="containsBlanks" dxfId="30" priority="39">
      <formula>LEN(TRIM(C20))=0</formula>
    </cfRule>
  </conditionalFormatting>
  <conditionalFormatting sqref="AB20:AB60">
    <cfRule type="containsText" dxfId="29" priority="24" operator="containsText" text="х!">
      <formula>NOT(ISERROR(SEARCH("х!",AB20)))</formula>
    </cfRule>
  </conditionalFormatting>
  <conditionalFormatting sqref="AB20:AB60">
    <cfRule type="containsBlanks" dxfId="28" priority="23">
      <formula>LEN(TRIM(AB20))=0</formula>
    </cfRule>
  </conditionalFormatting>
  <conditionalFormatting sqref="P57">
    <cfRule type="containsText" dxfId="27" priority="22" operator="containsText" text="х!">
      <formula>NOT(ISERROR(SEARCH("х!",P57)))</formula>
    </cfRule>
  </conditionalFormatting>
  <conditionalFormatting sqref="P57">
    <cfRule type="containsBlanks" dxfId="26" priority="21">
      <formula>LEN(TRIM(P57))=0</formula>
    </cfRule>
  </conditionalFormatting>
  <conditionalFormatting sqref="AB57">
    <cfRule type="containsText" dxfId="25" priority="20" operator="containsText" text="х!">
      <formula>NOT(ISERROR(SEARCH("х!",AB57)))</formula>
    </cfRule>
  </conditionalFormatting>
  <conditionalFormatting sqref="AB57">
    <cfRule type="containsBlanks" dxfId="24" priority="19">
      <formula>LEN(TRIM(AB57))=0</formula>
    </cfRule>
  </conditionalFormatting>
  <conditionalFormatting sqref="P50">
    <cfRule type="containsText" dxfId="23" priority="18" operator="containsText" text="х!">
      <formula>NOT(ISERROR(SEARCH("х!",P50)))</formula>
    </cfRule>
  </conditionalFormatting>
  <conditionalFormatting sqref="P50">
    <cfRule type="containsBlanks" dxfId="22" priority="17">
      <formula>LEN(TRIM(P50))=0</formula>
    </cfRule>
  </conditionalFormatting>
  <conditionalFormatting sqref="AB50">
    <cfRule type="containsText" dxfId="21" priority="16" operator="containsText" text="х!">
      <formula>NOT(ISERROR(SEARCH("х!",AB50)))</formula>
    </cfRule>
  </conditionalFormatting>
  <conditionalFormatting sqref="AB50">
    <cfRule type="containsBlanks" dxfId="20" priority="15">
      <formula>LEN(TRIM(AB50))=0</formula>
    </cfRule>
  </conditionalFormatting>
  <conditionalFormatting sqref="P41">
    <cfRule type="containsText" dxfId="19" priority="14" operator="containsText" text="х!">
      <formula>NOT(ISERROR(SEARCH("х!",P41)))</formula>
    </cfRule>
  </conditionalFormatting>
  <conditionalFormatting sqref="P41">
    <cfRule type="containsBlanks" dxfId="18" priority="13">
      <formula>LEN(TRIM(P41))=0</formula>
    </cfRule>
  </conditionalFormatting>
  <conditionalFormatting sqref="AB41">
    <cfRule type="containsText" dxfId="17" priority="12" operator="containsText" text="х!">
      <formula>NOT(ISERROR(SEARCH("х!",AB41)))</formula>
    </cfRule>
  </conditionalFormatting>
  <conditionalFormatting sqref="AB41">
    <cfRule type="containsBlanks" dxfId="16" priority="11">
      <formula>LEN(TRIM(AB41))=0</formula>
    </cfRule>
  </conditionalFormatting>
  <conditionalFormatting sqref="P33">
    <cfRule type="containsText" dxfId="15" priority="10" operator="containsText" text="х!">
      <formula>NOT(ISERROR(SEARCH("х!",P33)))</formula>
    </cfRule>
  </conditionalFormatting>
  <conditionalFormatting sqref="P33">
    <cfRule type="containsBlanks" dxfId="14" priority="9">
      <formula>LEN(TRIM(P33))=0</formula>
    </cfRule>
  </conditionalFormatting>
  <conditionalFormatting sqref="AB33">
    <cfRule type="containsText" dxfId="13" priority="8" operator="containsText" text="х!">
      <formula>NOT(ISERROR(SEARCH("х!",AB33)))</formula>
    </cfRule>
  </conditionalFormatting>
  <conditionalFormatting sqref="AB33">
    <cfRule type="containsBlanks" dxfId="12" priority="7">
      <formula>LEN(TRIM(AB33))=0</formula>
    </cfRule>
  </conditionalFormatting>
  <conditionalFormatting sqref="I21:K25 M21:O25 Q21:S25 U21:W25 Y21:AA25 H20:AA20 X21:X23 T21:T23 P21:P23 L21:L23 I27:K28 H28 L28 P28 T28 X28 H26:AA26 Y27:AA28 U27:W28 Q27:S28 M27:O28 H21:H22">
    <cfRule type="containsText" dxfId="11" priority="6" operator="containsText" text="х!">
      <formula>NOT(ISERROR(SEARCH("х!",H20)))</formula>
    </cfRule>
  </conditionalFormatting>
  <conditionalFormatting sqref="I21:K25 M21:O25 Q21:S25 U21:W25 Y21:AA25 H20:AA20 X21:X23 T21:T23 P21:P23 L21:L23 I27:K28 H28 L28 P28 T28 X28 H26:AA26 Y27:AA28 U27:W28 Q27:S28 M27:O28 H21:H22">
    <cfRule type="containsBlanks" dxfId="9" priority="5">
      <formula>LEN(TRIM(H20))=0</formula>
    </cfRule>
  </conditionalFormatting>
  <conditionalFormatting sqref="L20">
    <cfRule type="containsText" dxfId="7" priority="4" operator="containsText" text="х!">
      <formula>NOT(ISERROR(SEARCH("х!",L20)))</formula>
    </cfRule>
  </conditionalFormatting>
  <conditionalFormatting sqref="L20">
    <cfRule type="containsBlanks" dxfId="5" priority="3">
      <formula>LEN(TRIM(L20))=0</formula>
    </cfRule>
  </conditionalFormatting>
  <conditionalFormatting sqref="L20">
    <cfRule type="containsText" dxfId="3" priority="2" operator="containsText" text="х!">
      <formula>NOT(ISERROR(SEARCH("х!",L20)))</formula>
    </cfRule>
  </conditionalFormatting>
  <conditionalFormatting sqref="L20">
    <cfRule type="containsBlanks" dxfId="1" priority="1">
      <formula>LEN(TRIM(L20))=0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Normal="100"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3" zoomScale="70" zoomScaleNormal="100" zoomScaleSheetLayoutView="70" workbookViewId="0">
      <selection activeCell="B34" sqref="B34"/>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J_ДВОСТ-154</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 xml:space="preserve">Техническое перевооружение объекта "Комплектная трансформаторная подстанция-16" </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"Комплектная трансформаторная подстанция-16" </v>
      </c>
    </row>
    <row r="19" spans="1:3" ht="16.5" thickBot="1">
      <c r="A19" s="283" t="s">
        <v>445</v>
      </c>
      <c r="B19" s="284" t="s">
        <v>568</v>
      </c>
    </row>
    <row r="20" spans="1:3" ht="16.5" thickBot="1">
      <c r="A20" s="283" t="s">
        <v>446</v>
      </c>
      <c r="B20" s="284" t="s">
        <v>244</v>
      </c>
    </row>
    <row r="21" spans="1:3" ht="16.5" thickBot="1">
      <c r="A21" s="283" t="s">
        <v>447</v>
      </c>
      <c r="B21" s="284" t="s">
        <v>570</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Normal="100"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Normal="100"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10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J_ДВОСТ-154</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10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J_ДВОСТ-154</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
        <v>578</v>
      </c>
      <c r="D20" s="371" t="s">
        <v>61</v>
      </c>
      <c r="E20" s="371" t="s">
        <v>577</v>
      </c>
      <c r="F20" s="371" t="s">
        <v>579</v>
      </c>
      <c r="G20" s="371" t="str">
        <f>B20</f>
        <v>ТП-16</v>
      </c>
      <c r="H20" s="371" t="str">
        <f>C20</f>
        <v>КТП-16</v>
      </c>
      <c r="I20" s="371">
        <v>1990</v>
      </c>
      <c r="J20" s="371">
        <v>2022</v>
      </c>
      <c r="K20" s="371">
        <f>I20</f>
        <v>1990</v>
      </c>
      <c r="L20" s="371">
        <v>6</v>
      </c>
      <c r="M20" s="371">
        <f>L20</f>
        <v>6</v>
      </c>
      <c r="N20" s="371">
        <v>1.26</v>
      </c>
      <c r="O20" s="371">
        <v>1.26</v>
      </c>
      <c r="P20" s="371" t="s">
        <v>136</v>
      </c>
      <c r="Q20" s="371" t="s">
        <v>136</v>
      </c>
      <c r="R20" s="371" t="s">
        <v>136</v>
      </c>
      <c r="S20" s="371" t="s">
        <v>569</v>
      </c>
      <c r="T20" s="371" t="s">
        <v>571</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Normal="100"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0" zoomScale="85" zoomScaleNormal="100" zoomScaleSheetLayoutView="85"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J_ДВОСТ-154</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"Комплектная трансформаторная подстанция-16"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572</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573</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2.4900000000000002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2*ТМ-630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100"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Normal="10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7" t="s">
        <v>9</v>
      </c>
      <c r="B3" s="427"/>
      <c r="C3" s="427"/>
      <c r="D3" s="427"/>
      <c r="E3" s="427"/>
      <c r="F3" s="427"/>
      <c r="G3" s="427"/>
      <c r="H3" s="427"/>
      <c r="I3" s="427"/>
      <c r="J3" s="427"/>
      <c r="K3" s="427"/>
      <c r="L3" s="427"/>
      <c r="M3" s="427"/>
      <c r="N3" s="427"/>
      <c r="O3" s="427"/>
      <c r="P3" s="11"/>
      <c r="Q3" s="11"/>
      <c r="R3" s="11"/>
      <c r="S3" s="11"/>
      <c r="T3" s="11"/>
      <c r="U3" s="11"/>
      <c r="V3" s="11"/>
      <c r="W3" s="11"/>
      <c r="X3" s="11"/>
      <c r="Y3" s="11"/>
      <c r="Z3" s="11"/>
    </row>
    <row r="4" spans="1:28" s="10" customFormat="1" ht="18.75">
      <c r="A4" s="427"/>
      <c r="B4" s="427"/>
      <c r="C4" s="427"/>
      <c r="D4" s="427"/>
      <c r="E4" s="427"/>
      <c r="F4" s="427"/>
      <c r="G4" s="427"/>
      <c r="H4" s="427"/>
      <c r="I4" s="427"/>
      <c r="J4" s="427"/>
      <c r="K4" s="427"/>
      <c r="L4" s="427"/>
      <c r="M4" s="427"/>
      <c r="N4" s="427"/>
      <c r="O4" s="427"/>
      <c r="P4" s="11"/>
      <c r="Q4" s="11"/>
      <c r="R4" s="11"/>
      <c r="S4" s="11"/>
      <c r="T4" s="11"/>
      <c r="U4" s="11"/>
      <c r="V4" s="11"/>
      <c r="W4" s="11"/>
      <c r="X4" s="11"/>
      <c r="Y4" s="11"/>
      <c r="Z4" s="11"/>
    </row>
    <row r="5" spans="1:28" s="10" customFormat="1" ht="18.75">
      <c r="A5" s="4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5"/>
      <c r="C5" s="425"/>
      <c r="D5" s="425"/>
      <c r="E5" s="425"/>
      <c r="F5" s="425"/>
      <c r="G5" s="425"/>
      <c r="H5" s="425"/>
      <c r="I5" s="425"/>
      <c r="J5" s="425"/>
      <c r="K5" s="425"/>
      <c r="L5" s="425"/>
      <c r="M5" s="425"/>
      <c r="N5" s="425"/>
      <c r="O5" s="425"/>
      <c r="P5" s="11"/>
      <c r="Q5" s="11"/>
      <c r="R5" s="11"/>
      <c r="S5" s="11"/>
      <c r="T5" s="11"/>
      <c r="U5" s="11"/>
      <c r="V5" s="11"/>
      <c r="W5" s="11"/>
      <c r="X5" s="11"/>
      <c r="Y5" s="11"/>
      <c r="Z5" s="11"/>
    </row>
    <row r="6" spans="1:28" s="10" customFormat="1" ht="18.75">
      <c r="A6" s="426" t="s">
        <v>8</v>
      </c>
      <c r="B6" s="426"/>
      <c r="C6" s="426"/>
      <c r="D6" s="426"/>
      <c r="E6" s="426"/>
      <c r="F6" s="426"/>
      <c r="G6" s="426"/>
      <c r="H6" s="426"/>
      <c r="I6" s="426"/>
      <c r="J6" s="426"/>
      <c r="K6" s="426"/>
      <c r="L6" s="426"/>
      <c r="M6" s="426"/>
      <c r="N6" s="426"/>
      <c r="O6" s="426"/>
      <c r="P6" s="11"/>
      <c r="Q6" s="11"/>
      <c r="R6" s="11"/>
      <c r="S6" s="11"/>
      <c r="T6" s="11"/>
      <c r="U6" s="11"/>
      <c r="V6" s="11"/>
      <c r="W6" s="11"/>
      <c r="X6" s="11"/>
      <c r="Y6" s="11"/>
      <c r="Z6" s="11"/>
    </row>
    <row r="7" spans="1:28" s="10" customFormat="1" ht="18.75">
      <c r="A7" s="427"/>
      <c r="B7" s="427"/>
      <c r="C7" s="427"/>
      <c r="D7" s="427"/>
      <c r="E7" s="427"/>
      <c r="F7" s="427"/>
      <c r="G7" s="427"/>
      <c r="H7" s="427"/>
      <c r="I7" s="427"/>
      <c r="J7" s="427"/>
      <c r="K7" s="427"/>
      <c r="L7" s="427"/>
      <c r="M7" s="427"/>
      <c r="N7" s="427"/>
      <c r="O7" s="427"/>
      <c r="P7" s="11"/>
      <c r="Q7" s="11"/>
      <c r="R7" s="11"/>
      <c r="S7" s="11"/>
      <c r="T7" s="11"/>
      <c r="U7" s="11"/>
      <c r="V7" s="11"/>
      <c r="W7" s="11"/>
      <c r="X7" s="11"/>
      <c r="Y7" s="11"/>
      <c r="Z7" s="11"/>
    </row>
    <row r="8" spans="1:28" s="10" customFormat="1" ht="18.75">
      <c r="A8" s="425" t="str">
        <f>' 1. паспорт местополож'!A8:C8</f>
        <v>J_ДВОСТ-154</v>
      </c>
      <c r="B8" s="425"/>
      <c r="C8" s="425"/>
      <c r="D8" s="425"/>
      <c r="E8" s="425"/>
      <c r="F8" s="425"/>
      <c r="G8" s="425"/>
      <c r="H8" s="425"/>
      <c r="I8" s="425"/>
      <c r="J8" s="425"/>
      <c r="K8" s="425"/>
      <c r="L8" s="425"/>
      <c r="M8" s="425"/>
      <c r="N8" s="425"/>
      <c r="O8" s="425"/>
      <c r="P8" s="11"/>
      <c r="Q8" s="11"/>
      <c r="R8" s="11"/>
      <c r="S8" s="11"/>
      <c r="T8" s="11"/>
      <c r="U8" s="11"/>
      <c r="V8" s="11"/>
      <c r="W8" s="11"/>
      <c r="X8" s="11"/>
      <c r="Y8" s="11"/>
      <c r="Z8" s="11"/>
    </row>
    <row r="9" spans="1:28" s="10" customFormat="1" ht="18.75">
      <c r="A9" s="426" t="s">
        <v>7</v>
      </c>
      <c r="B9" s="426"/>
      <c r="C9" s="426"/>
      <c r="D9" s="426"/>
      <c r="E9" s="426"/>
      <c r="F9" s="426"/>
      <c r="G9" s="426"/>
      <c r="H9" s="426"/>
      <c r="I9" s="426"/>
      <c r="J9" s="426"/>
      <c r="K9" s="426"/>
      <c r="L9" s="426"/>
      <c r="M9" s="426"/>
      <c r="N9" s="426"/>
      <c r="O9" s="426"/>
      <c r="P9" s="11"/>
      <c r="Q9" s="11"/>
      <c r="R9" s="11"/>
      <c r="S9" s="11"/>
      <c r="T9" s="11"/>
      <c r="U9" s="11"/>
      <c r="V9" s="11"/>
      <c r="W9" s="11"/>
      <c r="X9" s="11"/>
      <c r="Y9" s="11"/>
      <c r="Z9" s="11"/>
    </row>
    <row r="10" spans="1:28" s="7" customFormat="1" ht="15.75" customHeight="1">
      <c r="A10" s="428"/>
      <c r="B10" s="428"/>
      <c r="C10" s="428"/>
      <c r="D10" s="428"/>
      <c r="E10" s="428"/>
      <c r="F10" s="428"/>
      <c r="G10" s="428"/>
      <c r="H10" s="428"/>
      <c r="I10" s="428"/>
      <c r="J10" s="428"/>
      <c r="K10" s="428"/>
      <c r="L10" s="428"/>
      <c r="M10" s="428"/>
      <c r="N10" s="428"/>
      <c r="O10" s="428"/>
      <c r="P10" s="8"/>
      <c r="Q10" s="8"/>
      <c r="R10" s="8"/>
      <c r="S10" s="8"/>
      <c r="T10" s="8"/>
      <c r="U10" s="8"/>
      <c r="V10" s="8"/>
      <c r="W10" s="8"/>
      <c r="X10" s="8"/>
      <c r="Y10" s="8"/>
      <c r="Z10" s="8"/>
    </row>
    <row r="11" spans="1:28" s="2" customFormat="1" ht="16.5">
      <c r="A11" s="425" t="str">
        <f>' 1. паспорт местополож'!A11:C11</f>
        <v xml:space="preserve">Техническое перевооружение объекта "Комплектная трансформаторная подстанция-16" </v>
      </c>
      <c r="B11" s="425"/>
      <c r="C11" s="425"/>
      <c r="D11" s="425"/>
      <c r="E11" s="425"/>
      <c r="F11" s="425"/>
      <c r="G11" s="425"/>
      <c r="H11" s="425"/>
      <c r="I11" s="425"/>
      <c r="J11" s="425"/>
      <c r="K11" s="425"/>
      <c r="L11" s="425"/>
      <c r="M11" s="425"/>
      <c r="N11" s="425"/>
      <c r="O11" s="425"/>
      <c r="P11" s="6"/>
      <c r="Q11" s="6"/>
      <c r="R11" s="6"/>
      <c r="S11" s="6"/>
      <c r="T11" s="6"/>
      <c r="U11" s="6"/>
      <c r="V11" s="6"/>
      <c r="W11" s="6"/>
      <c r="X11" s="6"/>
      <c r="Y11" s="6"/>
      <c r="Z11" s="6"/>
    </row>
    <row r="12" spans="1:28" s="2" customFormat="1" ht="15" customHeight="1">
      <c r="A12" s="426" t="s">
        <v>5</v>
      </c>
      <c r="B12" s="426"/>
      <c r="C12" s="426"/>
      <c r="D12" s="426"/>
      <c r="E12" s="426"/>
      <c r="F12" s="426"/>
      <c r="G12" s="426"/>
      <c r="H12" s="426"/>
      <c r="I12" s="426"/>
      <c r="J12" s="426"/>
      <c r="K12" s="426"/>
      <c r="L12" s="426"/>
      <c r="M12" s="426"/>
      <c r="N12" s="426"/>
      <c r="O12" s="426"/>
      <c r="P12" s="4"/>
      <c r="Q12" s="4"/>
      <c r="R12" s="4"/>
      <c r="S12" s="4"/>
      <c r="T12" s="4"/>
      <c r="U12" s="4"/>
      <c r="V12" s="4"/>
      <c r="W12" s="4"/>
      <c r="X12" s="4"/>
      <c r="Y12" s="4"/>
      <c r="Z12" s="4"/>
    </row>
    <row r="13" spans="1:28" s="2" customFormat="1" ht="42.75" customHeight="1">
      <c r="A13" s="426"/>
      <c r="B13" s="426"/>
      <c r="C13" s="426"/>
      <c r="D13" s="426"/>
      <c r="E13" s="426"/>
      <c r="F13" s="426"/>
      <c r="G13" s="426"/>
      <c r="H13" s="426"/>
      <c r="I13" s="426"/>
      <c r="J13" s="426"/>
      <c r="K13" s="426"/>
      <c r="L13" s="426"/>
      <c r="M13" s="426"/>
      <c r="N13" s="426"/>
      <c r="O13" s="426"/>
      <c r="P13" s="3"/>
      <c r="Q13" s="3"/>
      <c r="R13" s="3"/>
      <c r="S13" s="3"/>
      <c r="T13" s="3"/>
      <c r="U13" s="3"/>
      <c r="V13" s="3"/>
      <c r="W13" s="3"/>
    </row>
    <row r="14" spans="1:28" s="2" customFormat="1" ht="46.5" customHeight="1">
      <c r="A14" s="424" t="s">
        <v>203</v>
      </c>
      <c r="B14" s="424"/>
      <c r="C14" s="424"/>
      <c r="D14" s="424"/>
      <c r="E14" s="424"/>
      <c r="F14" s="424"/>
      <c r="G14" s="424"/>
      <c r="H14" s="424"/>
      <c r="I14" s="424"/>
      <c r="J14" s="424"/>
      <c r="K14" s="424"/>
      <c r="L14" s="424"/>
      <c r="M14" s="424"/>
      <c r="N14" s="424"/>
      <c r="O14" s="424"/>
      <c r="P14" s="5"/>
      <c r="Q14" s="5"/>
      <c r="R14" s="5"/>
      <c r="S14" s="5"/>
      <c r="T14" s="5"/>
      <c r="U14" s="5"/>
      <c r="V14" s="5"/>
      <c r="W14" s="5"/>
      <c r="X14" s="5"/>
      <c r="Y14" s="5"/>
      <c r="Z14" s="5"/>
    </row>
    <row r="15" spans="1:28" s="2" customFormat="1" ht="56.25" customHeight="1">
      <c r="A15" s="423"/>
      <c r="B15" s="423"/>
      <c r="C15" s="423"/>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9" t="s">
        <v>40</v>
      </c>
      <c r="F16" s="430"/>
      <c r="G16" s="430"/>
      <c r="H16" s="430"/>
      <c r="I16" s="431"/>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10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J_ДВОСТ-154</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 xml:space="preserve">Техническое перевооружение объекта "Комплектная трансформаторная подстанция-16" </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57" priority="25" stopIfTrue="1" operator="equal">
      <formula>0</formula>
    </cfRule>
  </conditionalFormatting>
  <conditionalFormatting sqref="D10:K10">
    <cfRule type="cellIs" dxfId="56" priority="24" stopIfTrue="1" operator="equal">
      <formula>0</formula>
    </cfRule>
  </conditionalFormatting>
  <conditionalFormatting sqref="R10 R13">
    <cfRule type="cellIs" dxfId="55" priority="22" stopIfTrue="1" operator="equal">
      <formula>0</formula>
    </cfRule>
  </conditionalFormatting>
  <conditionalFormatting sqref="N18:N19">
    <cfRule type="cellIs" dxfId="54" priority="23" stopIfTrue="1" operator="equal">
      <formula>0</formula>
    </cfRule>
  </conditionalFormatting>
  <conditionalFormatting sqref="B40:AD40">
    <cfRule type="cellIs" dxfId="53" priority="21" stopIfTrue="1" operator="equal">
      <formula>0</formula>
    </cfRule>
  </conditionalFormatting>
  <conditionalFormatting sqref="A3 AE3">
    <cfRule type="cellIs" dxfId="52" priority="20" stopIfTrue="1" operator="equal">
      <formula>0</formula>
    </cfRule>
  </conditionalFormatting>
  <conditionalFormatting sqref="A5 AE5">
    <cfRule type="cellIs" dxfId="51" priority="19" stopIfTrue="1" operator="equal">
      <formula>0</formula>
    </cfRule>
  </conditionalFormatting>
  <conditionalFormatting sqref="A6 AE6">
    <cfRule type="cellIs" dxfId="50" priority="18" stopIfTrue="1" operator="equal">
      <formula>0</formula>
    </cfRule>
  </conditionalFormatting>
  <conditionalFormatting sqref="A8 AE8">
    <cfRule type="cellIs" dxfId="49" priority="17" stopIfTrue="1" operator="equal">
      <formula>0</formula>
    </cfRule>
  </conditionalFormatting>
  <conditionalFormatting sqref="A9 AE9">
    <cfRule type="cellIs" dxfId="48" priority="16" stopIfTrue="1" operator="equal">
      <formula>0</formula>
    </cfRule>
  </conditionalFormatting>
  <conditionalFormatting sqref="AE11">
    <cfRule type="cellIs" dxfId="47" priority="15" stopIfTrue="1" operator="equal">
      <formula>0</formula>
    </cfRule>
  </conditionalFormatting>
  <conditionalFormatting sqref="A12 AE12">
    <cfRule type="cellIs" dxfId="46" priority="14" stopIfTrue="1" operator="equal">
      <formula>0</formula>
    </cfRule>
  </conditionalFormatting>
  <conditionalFormatting sqref="A14 AE14">
    <cfRule type="cellIs" dxfId="45" priority="13" stopIfTrue="1" operator="equal">
      <formula>0</formula>
    </cfRule>
  </conditionalFormatting>
  <conditionalFormatting sqref="A11">
    <cfRule type="cellIs" dxfId="44" priority="12" stopIfTrue="1" operator="equal">
      <formula>0</formula>
    </cfRule>
  </conditionalFormatting>
  <conditionalFormatting sqref="AE3">
    <cfRule type="cellIs" dxfId="43" priority="11" stopIfTrue="1" operator="equal">
      <formula>0</formula>
    </cfRule>
  </conditionalFormatting>
  <conditionalFormatting sqref="AE5">
    <cfRule type="cellIs" dxfId="42" priority="10" stopIfTrue="1" operator="equal">
      <formula>0</formula>
    </cfRule>
  </conditionalFormatting>
  <conditionalFormatting sqref="AE6">
    <cfRule type="cellIs" dxfId="41" priority="9" stopIfTrue="1" operator="equal">
      <formula>0</formula>
    </cfRule>
  </conditionalFormatting>
  <conditionalFormatting sqref="AE8">
    <cfRule type="cellIs" dxfId="40" priority="8" stopIfTrue="1" operator="equal">
      <formula>0</formula>
    </cfRule>
  </conditionalFormatting>
  <conditionalFormatting sqref="AE9">
    <cfRule type="cellIs" dxfId="39" priority="7" stopIfTrue="1" operator="equal">
      <formula>0</formula>
    </cfRule>
  </conditionalFormatting>
  <conditionalFormatting sqref="AE11">
    <cfRule type="cellIs" dxfId="38" priority="6" stopIfTrue="1" operator="equal">
      <formula>0</formula>
    </cfRule>
  </conditionalFormatting>
  <conditionalFormatting sqref="AE12">
    <cfRule type="cellIs" dxfId="37" priority="5" stopIfTrue="1" operator="equal">
      <formula>0</formula>
    </cfRule>
  </conditionalFormatting>
  <conditionalFormatting sqref="AE14">
    <cfRule type="cellIs" dxfId="36" priority="4" stopIfTrue="1" operator="equal">
      <formula>0</formula>
    </cfRule>
  </conditionalFormatting>
  <conditionalFormatting sqref="B37:B38 B33:B34">
    <cfRule type="cellIs" dxfId="35" priority="3" stopIfTrue="1" operator="equal">
      <formula>0</formula>
    </cfRule>
  </conditionalFormatting>
  <conditionalFormatting sqref="B40:V40">
    <cfRule type="cellIs" dxfId="34" priority="2" stopIfTrue="1" operator="equal">
      <formula>0</formula>
    </cfRule>
  </conditionalFormatting>
  <conditionalFormatting sqref="B60:V60">
    <cfRule type="cellIs" dxfId="3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Normal="100" zoomScaleSheetLayoutView="85" workbookViewId="0">
      <selection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J_ДВОСТ-154</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 xml:space="preserve">Техническое перевооружение объекта "Комплектная трансформаторная подстанция-16" </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43831</v>
      </c>
      <c r="D27" s="381">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2019-09-09T05:43:23Z</dcterms:modified>
</cp:coreProperties>
</file>