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L39" i="19"/>
  <c r="F38"/>
  <c r="F40"/>
  <c r="F42"/>
  <c r="F43"/>
  <c r="F44"/>
  <c r="F45"/>
  <c r="F33"/>
  <c r="F34"/>
  <c r="H47"/>
  <c r="C26"/>
  <c r="C20"/>
  <c r="H20" i="13"/>
  <c r="V78" i="18"/>
  <c r="U78"/>
  <c r="T78"/>
  <c r="S78"/>
  <c r="R78"/>
  <c r="Q78"/>
  <c r="P78"/>
  <c r="O78"/>
  <c r="N78"/>
  <c r="M78"/>
  <c r="L78"/>
  <c r="K78"/>
  <c r="J78"/>
  <c r="I78"/>
  <c r="H78"/>
  <c r="G78"/>
  <c r="F78"/>
  <c r="E78"/>
  <c r="D78"/>
  <c r="V75"/>
  <c r="U75"/>
  <c r="T75"/>
  <c r="S75"/>
  <c r="R75"/>
  <c r="Q75"/>
  <c r="P75"/>
  <c r="O75"/>
  <c r="N75"/>
  <c r="M75"/>
  <c r="R70"/>
  <c r="C69"/>
  <c r="B69"/>
  <c r="V62"/>
  <c r="V70" s="1"/>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I76" s="1"/>
  <c r="I79" s="1"/>
  <c r="J63"/>
  <c r="J68"/>
  <c r="H79"/>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83" s="1"/>
  <c r="N79"/>
  <c r="N81" s="1"/>
  <c r="N77"/>
  <c r="N82" s="1"/>
  <c r="M81"/>
  <c r="M80"/>
  <c r="M83" s="1"/>
  <c r="P63"/>
  <c r="P68"/>
  <c r="O76"/>
  <c r="P64"/>
  <c r="R51"/>
  <c r="R72" s="1"/>
  <c r="Q59"/>
  <c r="Q61" s="1"/>
  <c r="AF32"/>
  <c r="AG32" s="1"/>
  <c r="S52" s="1"/>
  <c r="S58" s="1"/>
  <c r="AG31"/>
  <c r="R52" s="1"/>
  <c r="R58" s="1"/>
  <c r="Q63" l="1"/>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H55" i="19"/>
  <c r="V80" i="18" l="1"/>
  <c r="V79"/>
  <c r="V81" s="1"/>
  <c r="V77"/>
  <c r="V82" s="1"/>
  <c r="U80"/>
  <c r="U83" s="1"/>
  <c r="P48" i="19"/>
  <c r="L48"/>
  <c r="P26"/>
  <c r="T26"/>
  <c r="T23" s="1"/>
  <c r="X26"/>
  <c r="X23" s="1"/>
  <c r="F22" i="18" l="1"/>
  <c r="C22" i="6" l="1"/>
  <c r="C21"/>
  <c r="L26" i="19" l="1"/>
  <c r="P46" l="1"/>
  <c r="F30" l="1"/>
  <c r="F32"/>
  <c r="F35"/>
  <c r="F36"/>
  <c r="F37"/>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55" i="19"/>
  <c r="Z55"/>
  <c r="Y55"/>
  <c r="X55"/>
  <c r="W55"/>
  <c r="V55"/>
  <c r="U55"/>
  <c r="T55"/>
  <c r="S55"/>
  <c r="R55"/>
  <c r="Q55"/>
  <c r="P55"/>
  <c r="O55"/>
  <c r="N55"/>
  <c r="M55"/>
  <c r="K55"/>
  <c r="J55"/>
  <c r="I55"/>
  <c r="G55"/>
  <c r="T48"/>
  <c r="AA47"/>
  <c r="Z47"/>
  <c r="Y47"/>
  <c r="W47"/>
  <c r="V47"/>
  <c r="U47"/>
  <c r="T47"/>
  <c r="S47"/>
  <c r="R47"/>
  <c r="Q47"/>
  <c r="O47"/>
  <c r="N47"/>
  <c r="M47"/>
  <c r="K47"/>
  <c r="J47"/>
  <c r="I47"/>
  <c r="G47"/>
  <c r="AA39"/>
  <c r="Z39"/>
  <c r="Y39"/>
  <c r="W39"/>
  <c r="V39"/>
  <c r="U39"/>
  <c r="T39"/>
  <c r="S39"/>
  <c r="R39"/>
  <c r="Q39"/>
  <c r="P39"/>
  <c r="P47" s="1"/>
  <c r="O39"/>
  <c r="N39"/>
  <c r="M39"/>
  <c r="K39"/>
  <c r="J39"/>
  <c r="I39"/>
  <c r="G39"/>
  <c r="AA31"/>
  <c r="Z31"/>
  <c r="Y31"/>
  <c r="X31"/>
  <c r="W31"/>
  <c r="V31"/>
  <c r="U31"/>
  <c r="T31"/>
  <c r="S31"/>
  <c r="R31"/>
  <c r="Q31"/>
  <c r="P31"/>
  <c r="O31"/>
  <c r="N31"/>
  <c r="M31"/>
  <c r="K31"/>
  <c r="J31"/>
  <c r="I31"/>
  <c r="H31"/>
  <c r="G31"/>
  <c r="AA26"/>
  <c r="Z26"/>
  <c r="Y26"/>
  <c r="X46"/>
  <c r="X39" s="1"/>
  <c r="X48" s="1"/>
  <c r="X47" s="1"/>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39" i="19" l="1"/>
  <c r="H20"/>
  <c r="T20"/>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<sst xmlns="http://schemas.openxmlformats.org/spreadsheetml/2006/main" count="3568" uniqueCount="586">
  <si>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</si>
  <si>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</si>
  <si>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</si>
  <si>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</si>
  <si>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</si>
  <si>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</si>
  <si>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</si>
  <si>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</si>
  <si>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</si>
  <si>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</si>
  <si>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</si>
  <si>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</si>
  <si>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</si>
  <si>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</si>
  <si>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</si>
  <si>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</si>
  <si>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</si>
  <si>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</si>
  <si>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</si>
  <si>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</si>
  <si>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</si>
  <si>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</si>
  <si>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</si>
  <si>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</si>
  <si>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</si>
  <si>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</si>
  <si>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</si>
  <si>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</si>
  <si>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</si>
  <si>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</si>
  <si>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</si>
  <si>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</si>
  <si>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</si>
  <si>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</si>
  <si>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</si>
  <si>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</si>
  <si>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</si>
  <si>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</si>
  <si>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</si>
  <si>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</si>
  <si>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</si>
  <si>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</si>
  <si>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</si>
  <si>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</si>
  <si>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</si>
  <si>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</si>
  <si>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</si>
  <si>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</si>
  <si>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</si>
  <si>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</si>
  <si>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</si>
  <si>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</si>
  <si>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</si>
  <si>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</si>
  <si>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</si>
  <si>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</si>
  <si>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</si>
  <si>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</si>
  <si>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</si>
  <si>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</si>
  <si>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</si>
  <si>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</si>
  <si>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</si>
  <si>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</si>
  <si>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</si>
  <si>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</si>
  <si>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</si>
  <si>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</si>
  <si>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</si>
  <si>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</si>
  <si>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</si>
  <si>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</si>
  <si>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</si>
  <si>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</si>
  <si>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</si>
  <si>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</si>
  <si>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</si>
  <si>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</si>
  <si>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</si>
  <si>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</si>
  <si>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</si>
  <si>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</si>
  <si>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</si>
  <si>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</si>
  <si>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</si>
  <si>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</si>
  <si>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</si>
  <si>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</si>
  <si>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</si>
  <si>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</si>
  <si>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</si>
  <si>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</si>
  <si>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</si>
  <si>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</si>
  <si>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</si>
  <si>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</si>
  <si>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</si>
  <si>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</si>
  <si>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</si>
  <si>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</si>
  <si>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</si>
  <si>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</si>
  <si>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</si>
  <si>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</si>
  <si>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</si>
  <si>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</si>
  <si>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</si>
  <si>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</si>
  <si>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</si>
  <si>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</si>
  <si>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</si>
  <si>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</si>
  <si>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</si>
  <si>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</si>
  <si>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</si>
  <si>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</si>
  <si>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</si>
  <si>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</si>
  <si>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</si>
  <si>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</si>
  <si>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</si>
  <si>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</si>
  <si>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</si>
  <si>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</si>
  <si>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</si>
  <si>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</si>
  <si>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</si>
  <si>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</si>
  <si>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</si>
  <si>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</si>
  <si>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</si>
  <si>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</si>
  <si>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</si>
  <si>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</si>
  <si>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</si>
  <si>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</si>
  <si>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</si>
  <si>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</si>
  <si>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</si>
  <si>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</si>
  <si>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</si>
  <si>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</si>
  <si>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</si>
  <si>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</si>
  <si>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</si>
  <si>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</si>
  <si>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</si>
  <si>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</si>
  <si>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</si>
  <si>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</si>
  <si>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</si>
  <si>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</si>
  <si>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</si>
  <si>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</si>
  <si>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</si>
  <si>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</si>
  <si>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</si>
  <si>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</si>
  <si>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</si>
  <si>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</si>
  <si>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</si>
  <si>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</si>
  <si>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</si>
  <si>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</si>
  <si>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</si>
  <si>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</si>
  <si>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</si>
  <si>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</si>
  <si>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</si>
  <si>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</si>
  <si>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</si>
  <si>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</si>
  <si>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</si>
  <si>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</si>
  <si>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</si>
  <si>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</si>
  <si>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</si>
  <si>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</si>
  <si>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</si>
  <si>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</si>
  <si>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</si>
  <si>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</si>
  <si>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</si>
  <si>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</si>
  <si>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</si>
  <si>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</si>
  <si>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</si>
  <si>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</si>
  <si>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</si>
  <si>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</si>
  <si>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</si>
  <si>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</si>
  <si>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</si>
  <si>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</si>
  <si>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</si>
  <si>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</si>
  <si>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</si>
  <si>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</si>
  <si>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</si>
  <si>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</si>
  <si>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</si>
  <si>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</si>
  <si>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</si>
  <si>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</si>
  <si>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</si>
  <si>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</si>
  <si>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</si>
  <si>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</si>
  <si>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</si>
  <si>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</si>
  <si>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</si>
  <si>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</si>
  <si>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</si>
  <si>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</si>
  <si>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</si>
  <si>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</si>
  <si>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</si>
  <si>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</si>
  <si>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</si>
  <si>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</si>
  <si>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</si>
  <si>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</si>
  <si>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</si>
  <si>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</si>
  <si>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</si>
  <si>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</si>
  <si>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</si>
  <si>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</si>
  <si>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</si>
  <si>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</si>
  <si>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</si>
  <si>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</si>
  <si>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</si>
  <si>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</si>
  <si>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</si>
  <si>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</si>
  <si>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</si>
  <si>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</si>
  <si>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</si>
  <si>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</si>
  <si>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</si>
  <si>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</si>
  <si>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</si>
  <si>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</si>
  <si>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</si>
  <si>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</si>
  <si>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</si>
  <si>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</si>
  <si>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</si>
  <si>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</si>
  <si>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</si>
  <si>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</si>
  <si>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</si>
  <si>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</si>
  <si>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</si>
  <si>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</si>
  <si>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</si>
  <si>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</si>
  <si>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</si>
  <si>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</si>
  <si>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</si>
  <si>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</si>
  <si>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</si>
  <si>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</si>
  <si>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</si>
  <si>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</si>
  <si>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</si>
  <si>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</si>
  <si>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</si>
  <si>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</si>
  <si>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</si>
  <si>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</si>
  <si>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</si>
  <si>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</si>
  <si>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</si>
  <si>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</si>
  <si>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</si>
  <si>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</si>
  <si>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</si>
  <si>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</si>
  <si>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</si>
  <si>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</si>
  <si>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</si>
  <si>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</si>
  <si>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</si>
  <si>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</si>
  <si>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</si>
  <si>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</si>
  <si>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</si>
  <si>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</si>
  <si>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</si>
  <si>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</si>
  <si>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</si>
  <si>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</si>
  <si>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</si>
  <si>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</si>
  <si>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</si>
  <si>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</si>
  <si>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</si>
  <si>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</si>
  <si>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</si>
  <si>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</si>
  <si>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</si>
  <si>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</si>
  <si>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</si>
  <si>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</si>
  <si>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</si>
  <si>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</si>
  <si>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</si>
  <si>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</si>
  <si>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</si>
  <si>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</si>
  <si>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</si>
  <si>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</si>
  <si>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</si>
  <si>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</si>
  <si>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</si>
  <si>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</si>
  <si>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</si>
  <si>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</si>
  <si>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</si>
  <si>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</si>
  <si>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</si>
  <si>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</si>
  <si>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</si>
  <si>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</si>
  <si>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</si>
  <si>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</si>
  <si>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</si>
  <si>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</si>
  <si>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</si>
  <si>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</si>
  <si>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</si>
  <si>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</si>
  <si>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</si>
  <si>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</si>
  <si>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</si>
  <si>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</si>
  <si>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</si>
  <si>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</si>
  <si>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</si>
  <si>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</si>
  <si>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</si>
  <si>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</si>
  <si>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</si>
  <si>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</si>
  <si>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</si>
  <si>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</si>
  <si>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</si>
  <si>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</si>
  <si>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</si>
  <si>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</si>
  <si>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</si>
  <si>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</si>
  <si>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</si>
  <si>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</si>
  <si>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</si>
  <si>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</si>
  <si>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</si>
  <si>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</si>
  <si>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</si>
  <si>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</si>
  <si>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</si>
  <si>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</si>
  <si>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</si>
  <si>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</si>
  <si>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</si>
  <si>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</si>
  <si>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</si>
  <si>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</si>
  <si>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</si>
  <si>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</si>
  <si>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</si>
  <si>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</si>
  <si>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</si>
  <si>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</si>
  <si>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</si>
  <si>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</si>
  <si>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</si>
  <si>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</si>
  <si>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</si>
  <si>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</si>
  <si>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</si>
  <si>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</si>
  <si>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</si>
  <si>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</si>
  <si>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</si>
  <si>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</si>
  <si>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</si>
  <si>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</si>
  <si>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</si>
  <si>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</si>
  <si>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</si>
  <si>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</si>
  <si>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</si>
  <si>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</si>
  <si>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</si>
  <si>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</si>
  <si>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</si>
  <si>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</si>
  <si>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</si>
  <si>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</si>
  <si>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</si>
  <si>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</si>
  <si>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</si>
  <si>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</si>
  <si>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</si>
  <si>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</si>
  <si>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</si>
  <si>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</si>
  <si>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</si>
  <si>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</si>
  <si>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</si>
  <si>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</si>
  <si>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</si>
  <si>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</si>
  <si>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</si>
  <si>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</si>
  <si>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</si>
  <si>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</si>
  <si>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</si>
  <si>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</si>
  <si>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</si>
  <si>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</si>
  <si>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</si>
  <si>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</si>
  <si>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</si>
  <si>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</si>
  <si>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</si>
  <si>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</si>
  <si>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</si>
  <si>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</si>
  <si>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</si>
  <si>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</si>
  <si>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</si>
  <si>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</si>
  <si>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</si>
  <si>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</si>
  <si>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</si>
  <si>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</si>
  <si>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</si>
  <si>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</si>
  <si>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</si>
  <si>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</si>
  <si>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</si>
  <si>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</si>
  <si>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</si>
  <si>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</si>
  <si>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</si>
  <si>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</si>
  <si>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</si>
  <si>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</si>
  <si>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</si>
  <si>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</si>
  <si>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</si>
  <si>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</si>
  <si>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</si>
  <si>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</si>
  <si>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</si>
  <si>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</si>
  <si>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</si>
  <si>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</si>
  <si>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</si>
  <si>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</si>
  <si>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</si>
  <si>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</si>
  <si>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</si>
  <si>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</si>
  <si>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</si>
  <si>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</si>
  <si>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</si>
  <si>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</si>
  <si>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</si>
  <si>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</si>
  <si>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</si>
  <si>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</si>
  <si>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</si>
  <si>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</si>
  <si>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</si>
  <si>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</si>
  <si>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</si>
  <si>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</si>
  <si>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</si>
  <si>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</si>
  <si>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</si>
  <si>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</si>
  <si>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</si>
  <si>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</si>
  <si>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</si>
  <si>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</si>
  <si>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</si>
  <si>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</si>
  <si>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</si>
  <si>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</si>
  <si>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</si>
  <si>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</si>
  <si>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</si>
  <si>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</si>
  <si>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</si>
  <si>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</si>
  <si>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</si>
  <si>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</si>
  <si>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</si>
  <si>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</si>
  <si>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</si>
  <si>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</si>
  <si>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</si>
  <si>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</si>
  <si>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</si>
  <si>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</si>
  <si>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</si>
  <si>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</si>
  <si>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</si>
  <si>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</si>
  <si>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</si>
  <si>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</si>
  <si>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</si>
  <si>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</si>
  <si>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</si>
  <si>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</si>
  <si>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</si>
  <si>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</si>
  <si>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</si>
  <si>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</si>
  <si>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</si>
  <si>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</si>
  <si>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</si>
  <si>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</si>
  <si>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</si>
  <si>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</si>
  <si>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</si>
  <si>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</si>
  <si>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</si>
  <si>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</si>
  <si>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</si>
  <si>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</si>
  <si>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</si>
  <si>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</si>
  <si>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</si>
  <si>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</si>
  <si>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</si>
  <si>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</si>
  <si>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</si>
  <si>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</si>
  <si>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</si>
  <si>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</si>
  <si>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</si>
  <si>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</si>
  <si>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</si>
  <si>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</si>
  <si>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</si>
  <si>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</si>
  <si>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</si>
  <si>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</si>
  <si>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</si>
  <si>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</si>
  <si>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</si>
  <si>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</si>
  <si>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</si>
  <si>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</si>
  <si>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</si>
  <si>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</si>
  <si>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</si>
  <si>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</si>
  <si>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</si>
  <si>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</si>
  <si>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</si>
  <si>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</si>
  <si>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</si>
  <si>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</si>
  <si>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J_ДВОСТ-155</t>
  </si>
  <si>
    <t xml:space="preserve">Техническое перевооружение объекта "Пункт питания" ПП-3 ул. Санаторная. </t>
  </si>
  <si>
    <t>0 МВ×А</t>
  </si>
  <si>
    <t>ПП-3</t>
  </si>
  <si>
    <t>Выключатели масляные, выключатели нагрузки, шщинные разъединители</t>
  </si>
  <si>
    <t>в/в ячейки с ВМ, ВН, ШР</t>
  </si>
  <si>
    <t>Замена на модульный РП</t>
  </si>
  <si>
    <t>Техническое перевооружение  ПП с заменой на модульный РП</t>
  </si>
  <si>
    <t>Переключающий пункт, РУ-6 кВ</t>
  </si>
  <si>
    <t>РП-3</t>
  </si>
  <si>
    <t xml:space="preserve"> по состоянию на 01.01.2019</t>
  </si>
  <si>
    <t>по состоянию на 01.01.2020</t>
  </si>
  <si>
    <t xml:space="preserve">2. Замещение (обновление) электрической сети.  </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</si>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</sst>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424"/>
        <c:axId val="74153344"/>
      </c:lineChart>
      <c:catAx>
        <c:axId val="7415142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344"/>
        <c:crosses val="autoZero"/>
        <c:auto val="1"/>
        <c:lblAlgn val="ctr"/>
        <c:lblOffset val="100"/>
      </c:catAx>
      <c:valAx>
        <c:axId val="7415334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424"/>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03826560"/>
        <c:axId val="104271872"/>
      </c:lineChart>
      <c:catAx>
        <c:axId val="10382656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271872"/>
        <c:crosses val="autoZero"/>
        <c:auto val="1"/>
        <c:lblAlgn val="ctr"/>
        <c:lblOffset val="100"/>
      </c:catAx>
      <c:valAx>
        <c:axId val="10427187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3826560"/>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570</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571</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32.4</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27</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X57" sqref="X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J_ДВОСТ-155</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"Пункт питания" ПП-3 ул. Санаторная.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585</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580</v>
      </c>
      <c r="F18" s="380" t="s">
        <v>581</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f>C23+C25</f>
        <v>32.395200000000003</v>
      </c>
      <c r="D20" s="358" t="s">
        <v>244</v>
      </c>
      <c r="E20" s="358">
        <v>32.395200000000003</v>
      </c>
      <c r="F20" s="358">
        <v>32.395200000000003</v>
      </c>
      <c r="G20" s="358">
        <f t="shared" ref="G20:AA20" si="0">SUM(G21:G25)</f>
        <v>0</v>
      </c>
      <c r="H20" s="358">
        <f t="shared" si="0"/>
        <v>2.9496000000000002</v>
      </c>
      <c r="I20" s="358">
        <f t="shared" si="0"/>
        <v>0</v>
      </c>
      <c r="J20" s="358">
        <f t="shared" si="0"/>
        <v>0</v>
      </c>
      <c r="K20" s="358">
        <f t="shared" si="0"/>
        <v>0</v>
      </c>
      <c r="L20" s="358">
        <f t="shared" si="0"/>
        <v>0</v>
      </c>
      <c r="M20" s="358">
        <f t="shared" si="0"/>
        <v>0</v>
      </c>
      <c r="N20" s="358">
        <f t="shared" si="0"/>
        <v>0</v>
      </c>
      <c r="O20" s="358">
        <f t="shared" si="0"/>
        <v>0</v>
      </c>
      <c r="P20" s="358">
        <f t="shared" si="0"/>
        <v>29.445599999999999</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2.9737499999999999</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19.9496</v>
      </c>
      <c r="D23" s="358" t="s">
        <v>244</v>
      </c>
      <c r="E23" s="358">
        <v>19.9496</v>
      </c>
      <c r="F23" s="358">
        <v>19.9496</v>
      </c>
      <c r="G23" s="358">
        <v>0</v>
      </c>
      <c r="H23" s="359">
        <v>2.9496000000000002</v>
      </c>
      <c r="I23" s="358" t="s">
        <v>244</v>
      </c>
      <c r="J23" s="358" t="s">
        <v>244</v>
      </c>
      <c r="K23" s="358" t="s">
        <v>244</v>
      </c>
      <c r="L23" s="359">
        <v>0</v>
      </c>
      <c r="M23" s="358" t="s">
        <v>244</v>
      </c>
      <c r="N23" s="358" t="s">
        <v>244</v>
      </c>
      <c r="O23" s="358" t="s">
        <v>244</v>
      </c>
      <c r="P23" s="359">
        <v>17</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2.9737499999999999</v>
      </c>
      <c r="AC23" s="358" t="s">
        <v>244</v>
      </c>
    </row>
    <row r="24" spans="1:29" ht="16.5">
      <c r="A24" s="244" t="s">
        <v>336</v>
      </c>
      <c r="B24" s="245" t="s">
        <v>337</v>
      </c>
      <c r="C24" s="358">
        <v>0</v>
      </c>
      <c r="D24" s="358" t="s">
        <v>244</v>
      </c>
      <c r="E24" s="358">
        <v>0</v>
      </c>
      <c r="F24" s="358">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12.445599999999999</v>
      </c>
      <c r="D25" s="358" t="s">
        <v>244</v>
      </c>
      <c r="E25" s="358">
        <v>12.445599999999999</v>
      </c>
      <c r="F25" s="358">
        <v>12.445599999999999</v>
      </c>
      <c r="G25" s="358">
        <v>0</v>
      </c>
      <c r="H25" s="359">
        <v>0</v>
      </c>
      <c r="I25" s="358" t="s">
        <v>244</v>
      </c>
      <c r="J25" s="358" t="s">
        <v>244</v>
      </c>
      <c r="K25" s="358" t="s">
        <v>244</v>
      </c>
      <c r="L25" s="359">
        <v>0</v>
      </c>
      <c r="M25" s="358" t="s">
        <v>244</v>
      </c>
      <c r="N25" s="358" t="s">
        <v>244</v>
      </c>
      <c r="O25" s="358" t="s">
        <v>244</v>
      </c>
      <c r="P25" s="359">
        <v>12.445599999999999</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26.996000000000002</v>
      </c>
      <c r="D26" s="358" t="s">
        <v>244</v>
      </c>
      <c r="E26" s="358">
        <v>26.996000000000002</v>
      </c>
      <c r="F26" s="358">
        <v>26.996000000000002</v>
      </c>
      <c r="G26" s="358">
        <f t="shared" ref="G26:AA26" si="1">SUM(G27:G30)</f>
        <v>0</v>
      </c>
      <c r="H26" s="358">
        <f t="shared" si="1"/>
        <v>2.4580000000000002</v>
      </c>
      <c r="I26" s="358">
        <f t="shared" si="1"/>
        <v>0</v>
      </c>
      <c r="J26" s="358">
        <f t="shared" si="1"/>
        <v>0</v>
      </c>
      <c r="K26" s="358">
        <f t="shared" si="1"/>
        <v>0</v>
      </c>
      <c r="L26" s="358">
        <f t="shared" si="1"/>
        <v>0</v>
      </c>
      <c r="M26" s="358">
        <f t="shared" si="1"/>
        <v>0</v>
      </c>
      <c r="N26" s="358">
        <f t="shared" si="1"/>
        <v>0</v>
      </c>
      <c r="O26" s="358">
        <f t="shared" si="1"/>
        <v>0</v>
      </c>
      <c r="P26" s="358">
        <f>SUM(P27:P30)</f>
        <v>24.538</v>
      </c>
      <c r="Q26" s="358">
        <f t="shared" si="1"/>
        <v>0</v>
      </c>
      <c r="R26" s="358">
        <f t="shared" si="1"/>
        <v>0</v>
      </c>
      <c r="S26" s="358">
        <f t="shared" si="1"/>
        <v>0</v>
      </c>
      <c r="T26" s="358">
        <f>SUM(T27:T30)</f>
        <v>0</v>
      </c>
      <c r="U26" s="358">
        <f t="shared" si="1"/>
        <v>0</v>
      </c>
      <c r="V26" s="358">
        <f t="shared" si="1"/>
        <v>0</v>
      </c>
      <c r="W26" s="358">
        <f t="shared" si="1"/>
        <v>0</v>
      </c>
      <c r="X26" s="358">
        <f>SUM(X27:X30)</f>
        <v>0</v>
      </c>
      <c r="Y26" s="358">
        <f t="shared" si="1"/>
        <v>0</v>
      </c>
      <c r="Z26" s="358">
        <f t="shared" si="1"/>
        <v>0</v>
      </c>
      <c r="AA26" s="358">
        <f t="shared" si="1"/>
        <v>0</v>
      </c>
      <c r="AB26" s="358">
        <v>26.996000000000002</v>
      </c>
      <c r="AC26" s="358" t="s">
        <v>244</v>
      </c>
    </row>
    <row r="27" spans="1:29" ht="16.5">
      <c r="A27" s="242" t="s">
        <v>341</v>
      </c>
      <c r="B27" s="245" t="s">
        <v>342</v>
      </c>
      <c r="C27" s="358">
        <v>2.4580000000000002</v>
      </c>
      <c r="D27" s="358" t="s">
        <v>244</v>
      </c>
      <c r="E27" s="358">
        <v>2.4580000000000002</v>
      </c>
      <c r="F27" s="358">
        <v>2.4580000000000002</v>
      </c>
      <c r="G27" s="358">
        <v>0</v>
      </c>
      <c r="H27" s="359">
        <v>2.4580000000000002</v>
      </c>
      <c r="I27" s="358" t="s">
        <v>244</v>
      </c>
      <c r="J27" s="358" t="s">
        <v>244</v>
      </c>
      <c r="K27" s="358" t="s">
        <v>244</v>
      </c>
      <c r="L27" s="359">
        <v>0</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2.4580000000000002</v>
      </c>
      <c r="AC27" s="358" t="s">
        <v>244</v>
      </c>
    </row>
    <row r="28" spans="1:29" ht="16.5">
      <c r="A28" s="242" t="s">
        <v>343</v>
      </c>
      <c r="B28" s="245" t="s">
        <v>344</v>
      </c>
      <c r="C28" s="358">
        <v>24.538</v>
      </c>
      <c r="D28" s="358" t="s">
        <v>244</v>
      </c>
      <c r="E28" s="358">
        <v>24.538</v>
      </c>
      <c r="F28" s="358">
        <v>24.538</v>
      </c>
      <c r="G28" s="358">
        <v>0</v>
      </c>
      <c r="H28" s="359">
        <v>0</v>
      </c>
      <c r="I28" s="358" t="s">
        <v>244</v>
      </c>
      <c r="J28" s="358" t="s">
        <v>244</v>
      </c>
      <c r="K28" s="358" t="s">
        <v>244</v>
      </c>
      <c r="L28" s="359">
        <v>0</v>
      </c>
      <c r="M28" s="358" t="s">
        <v>244</v>
      </c>
      <c r="N28" s="358" t="s">
        <v>244</v>
      </c>
      <c r="O28" s="358" t="s">
        <v>244</v>
      </c>
      <c r="P28" s="359">
        <v>24.538</v>
      </c>
      <c r="Q28" s="358" t="s">
        <v>244</v>
      </c>
      <c r="R28" s="358" t="s">
        <v>244</v>
      </c>
      <c r="S28" s="358" t="s">
        <v>244</v>
      </c>
      <c r="T28" s="359">
        <v>0</v>
      </c>
      <c r="U28" s="358" t="s">
        <v>244</v>
      </c>
      <c r="V28" s="358" t="s">
        <v>244</v>
      </c>
      <c r="W28" s="358" t="s">
        <v>244</v>
      </c>
      <c r="X28" s="359">
        <v>0</v>
      </c>
      <c r="Y28" s="358" t="s">
        <v>244</v>
      </c>
      <c r="Z28" s="358" t="s">
        <v>244</v>
      </c>
      <c r="AA28" s="358" t="s">
        <v>244</v>
      </c>
      <c r="AB28" s="358">
        <v>24.538</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ref="F30:F60" si="2">G30+H30+L30+P30+T30+X30</f>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v>0</v>
      </c>
      <c r="G31" s="359">
        <f t="shared" ref="G31:AA31" si="3">SUM(G32:G38)</f>
        <v>0</v>
      </c>
      <c r="H31" s="359">
        <f t="shared" si="3"/>
        <v>0</v>
      </c>
      <c r="I31" s="359">
        <f t="shared" si="3"/>
        <v>0</v>
      </c>
      <c r="J31" s="359">
        <f t="shared" si="3"/>
        <v>0</v>
      </c>
      <c r="K31" s="359">
        <f t="shared" si="3"/>
        <v>0</v>
      </c>
      <c r="L31" s="359">
        <v>0</v>
      </c>
      <c r="M31" s="359">
        <f t="shared" si="3"/>
        <v>0</v>
      </c>
      <c r="N31" s="359">
        <f t="shared" si="3"/>
        <v>0</v>
      </c>
      <c r="O31" s="359">
        <f t="shared" si="3"/>
        <v>0</v>
      </c>
      <c r="P31" s="359">
        <f t="shared" si="3"/>
        <v>0</v>
      </c>
      <c r="Q31" s="359">
        <f t="shared" si="3"/>
        <v>0</v>
      </c>
      <c r="R31" s="359">
        <f t="shared" si="3"/>
        <v>0</v>
      </c>
      <c r="S31" s="359">
        <f t="shared" si="3"/>
        <v>0</v>
      </c>
      <c r="T31" s="359">
        <f t="shared" si="3"/>
        <v>0</v>
      </c>
      <c r="U31" s="359">
        <f t="shared" si="3"/>
        <v>0</v>
      </c>
      <c r="V31" s="359">
        <f t="shared" si="3"/>
        <v>0</v>
      </c>
      <c r="W31" s="359">
        <f t="shared" si="3"/>
        <v>0</v>
      </c>
      <c r="X31" s="359">
        <f t="shared" si="3"/>
        <v>0</v>
      </c>
      <c r="Y31" s="359">
        <f t="shared" si="3"/>
        <v>0</v>
      </c>
      <c r="Z31" s="359">
        <f t="shared" si="3"/>
        <v>0</v>
      </c>
      <c r="AA31" s="359">
        <f t="shared" si="3"/>
        <v>0</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v>
      </c>
      <c r="D33" s="358" t="s">
        <v>244</v>
      </c>
      <c r="E33" s="358">
        <v>0</v>
      </c>
      <c r="F33" s="358">
        <f t="shared" si="2"/>
        <v>1</v>
      </c>
      <c r="G33" s="358">
        <v>0</v>
      </c>
      <c r="H33" s="359">
        <v>0</v>
      </c>
      <c r="I33" s="358" t="s">
        <v>244</v>
      </c>
      <c r="J33" s="358" t="s">
        <v>244</v>
      </c>
      <c r="K33" s="358" t="s">
        <v>244</v>
      </c>
      <c r="L33" s="359">
        <v>1</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0</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v>0</v>
      </c>
      <c r="G39" s="358">
        <f t="shared" ref="G39:AA39" si="4">SUM(G40:G46)</f>
        <v>0</v>
      </c>
      <c r="H39" s="358">
        <f t="shared" si="4"/>
        <v>0</v>
      </c>
      <c r="I39" s="358">
        <f t="shared" si="4"/>
        <v>0</v>
      </c>
      <c r="J39" s="358">
        <f t="shared" si="4"/>
        <v>0</v>
      </c>
      <c r="K39" s="358">
        <f t="shared" si="4"/>
        <v>0</v>
      </c>
      <c r="L39" s="358">
        <f t="shared" si="4"/>
        <v>1</v>
      </c>
      <c r="M39" s="358">
        <f t="shared" si="4"/>
        <v>0</v>
      </c>
      <c r="N39" s="358">
        <f t="shared" si="4"/>
        <v>0</v>
      </c>
      <c r="O39" s="358">
        <f t="shared" si="4"/>
        <v>0</v>
      </c>
      <c r="P39" s="358">
        <f t="shared" si="4"/>
        <v>24.538</v>
      </c>
      <c r="Q39" s="358">
        <f t="shared" si="4"/>
        <v>0</v>
      </c>
      <c r="R39" s="358">
        <f t="shared" si="4"/>
        <v>0</v>
      </c>
      <c r="S39" s="358">
        <f t="shared" si="4"/>
        <v>0</v>
      </c>
      <c r="T39" s="358">
        <f t="shared" si="4"/>
        <v>0</v>
      </c>
      <c r="U39" s="358">
        <f t="shared" si="4"/>
        <v>0</v>
      </c>
      <c r="V39" s="358">
        <f t="shared" si="4"/>
        <v>0</v>
      </c>
      <c r="W39" s="358">
        <f t="shared" si="4"/>
        <v>0</v>
      </c>
      <c r="X39" s="358">
        <f t="shared" si="4"/>
        <v>0</v>
      </c>
      <c r="Y39" s="358">
        <f t="shared" si="4"/>
        <v>0</v>
      </c>
      <c r="Z39" s="358">
        <f t="shared" si="4"/>
        <v>0</v>
      </c>
      <c r="AA39" s="358">
        <f t="shared" si="4"/>
        <v>0</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v>
      </c>
      <c r="D41" s="358" t="s">
        <v>244</v>
      </c>
      <c r="E41" s="358">
        <v>0</v>
      </c>
      <c r="F41" s="358">
        <v>0</v>
      </c>
      <c r="G41" s="358">
        <v>0</v>
      </c>
      <c r="H41" s="359">
        <v>0</v>
      </c>
      <c r="I41" s="358" t="s">
        <v>244</v>
      </c>
      <c r="J41" s="358" t="s">
        <v>244</v>
      </c>
      <c r="K41" s="358" t="s">
        <v>244</v>
      </c>
      <c r="L41" s="359">
        <v>1</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0</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9">
        <v>0</v>
      </c>
      <c r="I46" s="358" t="s">
        <v>244</v>
      </c>
      <c r="J46" s="358" t="s">
        <v>244</v>
      </c>
      <c r="K46" s="358" t="s">
        <v>244</v>
      </c>
      <c r="L46" s="359">
        <v>0</v>
      </c>
      <c r="M46" s="358" t="s">
        <v>244</v>
      </c>
      <c r="N46" s="358" t="s">
        <v>244</v>
      </c>
      <c r="O46" s="358" t="s">
        <v>244</v>
      </c>
      <c r="P46" s="359">
        <f>P28</f>
        <v>24.538</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26.996000000000002</v>
      </c>
      <c r="G47" s="358">
        <f t="shared" ref="G47:AA47" si="5">SUM(G48:G53)</f>
        <v>0</v>
      </c>
      <c r="H47" s="358">
        <f>H48</f>
        <v>2.4580000000000002</v>
      </c>
      <c r="I47" s="358">
        <f t="shared" si="5"/>
        <v>0</v>
      </c>
      <c r="J47" s="358">
        <f t="shared" si="5"/>
        <v>0</v>
      </c>
      <c r="K47" s="358">
        <f t="shared" si="5"/>
        <v>0</v>
      </c>
      <c r="L47" s="358">
        <v>0</v>
      </c>
      <c r="M47" s="358">
        <f t="shared" si="5"/>
        <v>0</v>
      </c>
      <c r="N47" s="358">
        <f t="shared" si="5"/>
        <v>0</v>
      </c>
      <c r="O47" s="358">
        <f t="shared" si="5"/>
        <v>0</v>
      </c>
      <c r="P47" s="358">
        <f t="shared" si="5"/>
        <v>24.538</v>
      </c>
      <c r="Q47" s="358">
        <f t="shared" si="5"/>
        <v>0</v>
      </c>
      <c r="R47" s="358">
        <f t="shared" si="5"/>
        <v>0</v>
      </c>
      <c r="S47" s="358">
        <f t="shared" si="5"/>
        <v>0</v>
      </c>
      <c r="T47" s="358">
        <f t="shared" si="5"/>
        <v>0</v>
      </c>
      <c r="U47" s="358">
        <f t="shared" si="5"/>
        <v>0</v>
      </c>
      <c r="V47" s="358">
        <f t="shared" si="5"/>
        <v>0</v>
      </c>
      <c r="W47" s="358">
        <f t="shared" si="5"/>
        <v>0</v>
      </c>
      <c r="X47" s="358">
        <f t="shared" si="5"/>
        <v>0</v>
      </c>
      <c r="Y47" s="358">
        <f t="shared" si="5"/>
        <v>0</v>
      </c>
      <c r="Z47" s="358">
        <f t="shared" si="5"/>
        <v>0</v>
      </c>
      <c r="AA47" s="358">
        <f t="shared" si="5"/>
        <v>0</v>
      </c>
      <c r="AB47" s="358">
        <v>0</v>
      </c>
      <c r="AC47" s="358" t="s">
        <v>244</v>
      </c>
    </row>
    <row r="48" spans="1:29" ht="16.5">
      <c r="A48" s="244" t="s">
        <v>374</v>
      </c>
      <c r="B48" s="245" t="s">
        <v>375</v>
      </c>
      <c r="C48" s="358">
        <v>26.996000000000002</v>
      </c>
      <c r="D48" s="358" t="s">
        <v>244</v>
      </c>
      <c r="E48" s="358">
        <v>26.996000000000002</v>
      </c>
      <c r="F48" s="358">
        <v>26.996000000000002</v>
      </c>
      <c r="G48" s="358">
        <v>0</v>
      </c>
      <c r="H48" s="359">
        <v>2.4580000000000002</v>
      </c>
      <c r="I48" s="358" t="s">
        <v>244</v>
      </c>
      <c r="J48" s="358" t="s">
        <v>244</v>
      </c>
      <c r="K48" s="358" t="s">
        <v>244</v>
      </c>
      <c r="L48" s="359">
        <f>L28</f>
        <v>0</v>
      </c>
      <c r="M48" s="358" t="s">
        <v>244</v>
      </c>
      <c r="N48" s="358" t="s">
        <v>244</v>
      </c>
      <c r="O48" s="358" t="s">
        <v>244</v>
      </c>
      <c r="P48" s="359">
        <f>P28</f>
        <v>24.538</v>
      </c>
      <c r="Q48" s="358" t="s">
        <v>244</v>
      </c>
      <c r="R48" s="358" t="s">
        <v>244</v>
      </c>
      <c r="S48" s="358" t="s">
        <v>244</v>
      </c>
      <c r="T48" s="359">
        <f>T29</f>
        <v>0</v>
      </c>
      <c r="U48" s="358" t="s">
        <v>244</v>
      </c>
      <c r="V48" s="358" t="s">
        <v>244</v>
      </c>
      <c r="W48" s="358" t="s">
        <v>244</v>
      </c>
      <c r="X48" s="359">
        <f>X39</f>
        <v>0</v>
      </c>
      <c r="Y48" s="358" t="s">
        <v>244</v>
      </c>
      <c r="Z48" s="358" t="s">
        <v>244</v>
      </c>
      <c r="AA48" s="358" t="s">
        <v>244</v>
      </c>
      <c r="AB48" s="358">
        <v>26.996000000000002</v>
      </c>
      <c r="AC48" s="358" t="s">
        <v>244</v>
      </c>
    </row>
    <row r="49" spans="1:29" ht="16.5">
      <c r="A49" s="244" t="s">
        <v>376</v>
      </c>
      <c r="B49" s="245" t="s">
        <v>377</v>
      </c>
      <c r="C49" s="358">
        <v>0</v>
      </c>
      <c r="D49" s="358" t="s">
        <v>244</v>
      </c>
      <c r="E49" s="358">
        <v>0</v>
      </c>
      <c r="F49" s="358">
        <f t="shared" si="2"/>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v>
      </c>
      <c r="D50" s="358" t="s">
        <v>244</v>
      </c>
      <c r="E50" s="358">
        <v>0</v>
      </c>
      <c r="F50" s="358">
        <v>0</v>
      </c>
      <c r="G50" s="358">
        <v>0</v>
      </c>
      <c r="H50" s="359">
        <v>0</v>
      </c>
      <c r="I50" s="358" t="s">
        <v>244</v>
      </c>
      <c r="J50" s="358" t="s">
        <v>244</v>
      </c>
      <c r="K50" s="358" t="s">
        <v>244</v>
      </c>
      <c r="L50" s="359">
        <v>0</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0</v>
      </c>
      <c r="AC50" s="358" t="s">
        <v>244</v>
      </c>
    </row>
    <row r="51" spans="1:29" ht="16.5">
      <c r="A51" s="244" t="s">
        <v>380</v>
      </c>
      <c r="B51" s="247" t="s">
        <v>381</v>
      </c>
      <c r="C51" s="358">
        <v>0</v>
      </c>
      <c r="D51" s="358" t="s">
        <v>244</v>
      </c>
      <c r="E51" s="358">
        <v>0</v>
      </c>
      <c r="F51" s="358">
        <f t="shared" si="2"/>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v>0</v>
      </c>
      <c r="G55" s="359">
        <f t="shared" ref="G55:AA55" si="6">SUM(G56:G60)</f>
        <v>0</v>
      </c>
      <c r="H55" s="359">
        <f t="shared" si="6"/>
        <v>0</v>
      </c>
      <c r="I55" s="359">
        <f t="shared" si="6"/>
        <v>0</v>
      </c>
      <c r="J55" s="359">
        <f t="shared" si="6"/>
        <v>0</v>
      </c>
      <c r="K55" s="359">
        <f t="shared" si="6"/>
        <v>0</v>
      </c>
      <c r="L55" s="359">
        <v>0</v>
      </c>
      <c r="M55" s="359">
        <f t="shared" si="6"/>
        <v>0</v>
      </c>
      <c r="N55" s="359">
        <f t="shared" si="6"/>
        <v>0</v>
      </c>
      <c r="O55" s="359">
        <f t="shared" si="6"/>
        <v>0</v>
      </c>
      <c r="P55" s="359">
        <f t="shared" si="6"/>
        <v>0</v>
      </c>
      <c r="Q55" s="359">
        <f t="shared" si="6"/>
        <v>0</v>
      </c>
      <c r="R55" s="359">
        <f t="shared" si="6"/>
        <v>0</v>
      </c>
      <c r="S55" s="359">
        <f t="shared" si="6"/>
        <v>0</v>
      </c>
      <c r="T55" s="359">
        <f t="shared" si="6"/>
        <v>0</v>
      </c>
      <c r="U55" s="359">
        <f t="shared" si="6"/>
        <v>0</v>
      </c>
      <c r="V55" s="359">
        <f t="shared" si="6"/>
        <v>0</v>
      </c>
      <c r="W55" s="359">
        <f t="shared" si="6"/>
        <v>0</v>
      </c>
      <c r="X55" s="359">
        <f t="shared" si="6"/>
        <v>0</v>
      </c>
      <c r="Y55" s="359">
        <f t="shared" si="6"/>
        <v>0</v>
      </c>
      <c r="Z55" s="359">
        <f t="shared" si="6"/>
        <v>0</v>
      </c>
      <c r="AA55" s="359">
        <f t="shared" si="6"/>
        <v>0</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v>
      </c>
      <c r="D57" s="358" t="s">
        <v>244</v>
      </c>
      <c r="E57" s="358">
        <v>0</v>
      </c>
      <c r="F57" s="358">
        <v>0</v>
      </c>
      <c r="G57" s="358">
        <v>0</v>
      </c>
      <c r="H57" s="359">
        <v>0</v>
      </c>
      <c r="I57" s="358" t="s">
        <v>244</v>
      </c>
      <c r="J57" s="358" t="s">
        <v>244</v>
      </c>
      <c r="K57" s="358" t="s">
        <v>244</v>
      </c>
      <c r="L57" s="359">
        <v>0</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0</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M48:O54 I48:K54 I56:K60 M56:O60 Q56:S60 U56:W60 Y56:AA60 C20:AA20 G48:G54 G40:G46 Y32:AA38 U32:W38 Q32:S38 M32:O38 I32:K38 I40:K46 M40:O46 Q40:S46 U40:W46 Y40:AA46 G32:G38 G27:G30 G21:G25 X21:X23 T21:T23 P21:P23 L21:L23 H21:H23 H28:H30 L28:L30 P28:P30 T28:T30 X28:X30 G26:AA26 P46 C20:E60 D21:F60 AC20:AC60">
    <cfRule type="containsText" dxfId="8" priority="19" operator="containsText" text="х!">
      <formula>NOT(ISERROR(SEARCH("х!",C18)))</formula>
    </cfRule>
  </conditionalFormatting>
  <conditionalFormatting sqref="AC21:AC60">
    <cfRule type="containsText" dxfId="7" priority="18" operator="containsText" text="х!">
      <formula>NOT(ISERROR(SEARCH("х!",AC21)))</formula>
    </cfRule>
  </conditionalFormatting>
  <conditionalFormatting sqref="I21:K25 M21:O25 Q21:S25 U21:W25 Y21:AA25 G56:G60 I27:K30 M27:O30 Q27:S30 U27:W30 Y27:AA30 Y48:AA54 U48:W54 Q48:S54 M48:O54 I48:K54 I56:K60 M56:O60 Q56:S60 U56:W60 Y56:AA60 C20:AA20 G48:G54 G40:G46 Y32:AA38 U32:W38 Q32:S38 M32:O38 I32:K38 I40:K46 M40:O46 Q40:S46 U40:W46 Y40:AA46 G32:G38 G27:G30 G21:G25 X21:X23 T21:T23 P21:P23 L21:L23 H21:H23 H28:H30 L28:L30 P28:P30 T28:T30 X28:X30 G26:AA26 P46 C20:E60 D21:F60 AC20:AC60">
    <cfRule type="containsBlanks" dxfId="6" priority="17">
      <formula>LEN(TRIM(C20))=0</formula>
    </cfRule>
  </conditionalFormatting>
  <conditionalFormatting sqref="AB20:AB60">
    <cfRule type="containsText" dxfId="5" priority="2" operator="containsText" text="х!">
      <formula>NOT(ISERROR(SEARCH("х!",AB20)))</formula>
    </cfRule>
  </conditionalFormatting>
  <conditionalFormatting sqref="AB20:AB60">
    <cfRule type="containsBlanks" dxfId="4"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J_ДВОСТ-155</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3" zoomScale="70" zoomScaleNormal="90" zoomScaleSheetLayoutView="70" workbookViewId="0">
      <selection activeCell="B29" sqref="B29"/>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J_ДВОСТ-155</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 xml:space="preserve">Техническое перевооружение объекта "Пункт питания" ПП-3 ул. Санаторная. </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"Пункт питания" ПП-3 ул. Санаторная. </v>
      </c>
    </row>
    <row r="19" spans="1:3" ht="16.5" thickBot="1">
      <c r="A19" s="283" t="s">
        <v>445</v>
      </c>
      <c r="B19" s="284" t="s">
        <v>568</v>
      </c>
    </row>
    <row r="20" spans="1:3" ht="16.5" thickBot="1">
      <c r="A20" s="283" t="s">
        <v>446</v>
      </c>
      <c r="B20" s="284" t="s">
        <v>244</v>
      </c>
    </row>
    <row r="21" spans="1:3" ht="16.5" thickBot="1">
      <c r="A21" s="283" t="s">
        <v>447</v>
      </c>
      <c r="B21" s="284" t="s">
        <v>244</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J_ДВОСТ-155</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J_ДВОСТ-155</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94.5">
      <c r="A20" s="371">
        <v>1</v>
      </c>
      <c r="B20" s="371" t="s">
        <v>573</v>
      </c>
      <c r="C20" s="371" t="s">
        <v>579</v>
      </c>
      <c r="D20" s="371" t="s">
        <v>574</v>
      </c>
      <c r="E20" s="371" t="s">
        <v>575</v>
      </c>
      <c r="F20" s="371" t="s">
        <v>575</v>
      </c>
      <c r="G20" s="371" t="str">
        <f>B20</f>
        <v>ПП-3</v>
      </c>
      <c r="H20" s="371" t="str">
        <f>C20</f>
        <v>РП-3</v>
      </c>
      <c r="I20" s="371">
        <v>1984</v>
      </c>
      <c r="J20" s="371">
        <v>2022</v>
      </c>
      <c r="K20" s="371">
        <f>I20</f>
        <v>1984</v>
      </c>
      <c r="L20" s="371">
        <v>6</v>
      </c>
      <c r="M20" s="371">
        <f>L20</f>
        <v>6</v>
      </c>
      <c r="N20" s="371">
        <v>0</v>
      </c>
      <c r="O20" s="371">
        <v>0</v>
      </c>
      <c r="P20" s="371" t="s">
        <v>136</v>
      </c>
      <c r="Q20" s="371" t="s">
        <v>136</v>
      </c>
      <c r="R20" s="371" t="s">
        <v>136</v>
      </c>
      <c r="S20" s="371" t="s">
        <v>569</v>
      </c>
      <c r="T20" s="371" t="s">
        <v>576</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J_ДВОСТ-155</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J_ДВОСТ-155</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"Пункт питания" ПП-3 ул. Санаторная.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577</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578</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32.4</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ПП с заменой на модульный РП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J_ДВОСТ-155</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3" t="s">
        <v>9</v>
      </c>
      <c r="B3" s="423"/>
      <c r="C3" s="423"/>
      <c r="D3" s="423"/>
      <c r="E3" s="423"/>
      <c r="F3" s="423"/>
      <c r="G3" s="423"/>
      <c r="H3" s="423"/>
      <c r="I3" s="423"/>
      <c r="J3" s="423"/>
      <c r="K3" s="423"/>
      <c r="L3" s="423"/>
      <c r="M3" s="423"/>
      <c r="N3" s="423"/>
      <c r="O3" s="423"/>
      <c r="P3" s="11"/>
      <c r="Q3" s="11"/>
      <c r="R3" s="11"/>
      <c r="S3" s="11"/>
      <c r="T3" s="11"/>
      <c r="U3" s="11"/>
      <c r="V3" s="11"/>
      <c r="W3" s="11"/>
      <c r="X3" s="11"/>
      <c r="Y3" s="11"/>
      <c r="Z3" s="11"/>
    </row>
    <row r="4" spans="1:28" s="10" customFormat="1" ht="18.75">
      <c r="A4" s="423"/>
      <c r="B4" s="423"/>
      <c r="C4" s="423"/>
      <c r="D4" s="423"/>
      <c r="E4" s="423"/>
      <c r="F4" s="423"/>
      <c r="G4" s="423"/>
      <c r="H4" s="423"/>
      <c r="I4" s="423"/>
      <c r="J4" s="423"/>
      <c r="K4" s="423"/>
      <c r="L4" s="423"/>
      <c r="M4" s="423"/>
      <c r="N4" s="423"/>
      <c r="O4" s="423"/>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3"/>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c r="A8" s="424" t="str">
        <f>' 1. паспорт местополож'!A8:C8</f>
        <v>J_ДВОСТ-155</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4" t="str">
        <f>' 1. паспорт местополож'!A11:C11</f>
        <v xml:space="preserve">Техническое перевооружение объекта "Пункт питания" ПП-3 ул. Санаторная. </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7" t="s">
        <v>40</v>
      </c>
      <c r="F16" s="428"/>
      <c r="G16" s="428"/>
      <c r="H16" s="428"/>
      <c r="I16" s="429"/>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J_ДВОСТ-155</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 xml:space="preserve">Техническое перевооружение объекта "Пункт питания" ПП-3 ул. Санаторная. </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33" priority="25" stopIfTrue="1" operator="equal">
      <formula>0</formula>
    </cfRule>
  </conditionalFormatting>
  <conditionalFormatting sqref="D10:K10">
    <cfRule type="cellIs" dxfId="32" priority="24" stopIfTrue="1" operator="equal">
      <formula>0</formula>
    </cfRule>
  </conditionalFormatting>
  <conditionalFormatting sqref="R10 R13">
    <cfRule type="cellIs" dxfId="31" priority="22" stopIfTrue="1" operator="equal">
      <formula>0</formula>
    </cfRule>
  </conditionalFormatting>
  <conditionalFormatting sqref="N18:N19">
    <cfRule type="cellIs" dxfId="30" priority="23" stopIfTrue="1" operator="equal">
      <formula>0</formula>
    </cfRule>
  </conditionalFormatting>
  <conditionalFormatting sqref="B40:AD40">
    <cfRule type="cellIs" dxfId="29" priority="21" stopIfTrue="1" operator="equal">
      <formula>0</formula>
    </cfRule>
  </conditionalFormatting>
  <conditionalFormatting sqref="A3 AE3">
    <cfRule type="cellIs" dxfId="28" priority="20" stopIfTrue="1" operator="equal">
      <formula>0</formula>
    </cfRule>
  </conditionalFormatting>
  <conditionalFormatting sqref="A5 AE5">
    <cfRule type="cellIs" dxfId="27" priority="19" stopIfTrue="1" operator="equal">
      <formula>0</formula>
    </cfRule>
  </conditionalFormatting>
  <conditionalFormatting sqref="A6 AE6">
    <cfRule type="cellIs" dxfId="26" priority="18" stopIfTrue="1" operator="equal">
      <formula>0</formula>
    </cfRule>
  </conditionalFormatting>
  <conditionalFormatting sqref="A8 AE8">
    <cfRule type="cellIs" dxfId="25" priority="17" stopIfTrue="1" operator="equal">
      <formula>0</formula>
    </cfRule>
  </conditionalFormatting>
  <conditionalFormatting sqref="A9 AE9">
    <cfRule type="cellIs" dxfId="24" priority="16" stopIfTrue="1" operator="equal">
      <formula>0</formula>
    </cfRule>
  </conditionalFormatting>
  <conditionalFormatting sqref="AE11">
    <cfRule type="cellIs" dxfId="23" priority="15" stopIfTrue="1" operator="equal">
      <formula>0</formula>
    </cfRule>
  </conditionalFormatting>
  <conditionalFormatting sqref="A12 AE12">
    <cfRule type="cellIs" dxfId="22" priority="14" stopIfTrue="1" operator="equal">
      <formula>0</formula>
    </cfRule>
  </conditionalFormatting>
  <conditionalFormatting sqref="A14 AE14">
    <cfRule type="cellIs" dxfId="21" priority="13" stopIfTrue="1" operator="equal">
      <formula>0</formula>
    </cfRule>
  </conditionalFormatting>
  <conditionalFormatting sqref="A11">
    <cfRule type="cellIs" dxfId="20" priority="12" stopIfTrue="1" operator="equal">
      <formula>0</formula>
    </cfRule>
  </conditionalFormatting>
  <conditionalFormatting sqref="AE3">
    <cfRule type="cellIs" dxfId="19" priority="11" stopIfTrue="1" operator="equal">
      <formula>0</formula>
    </cfRule>
  </conditionalFormatting>
  <conditionalFormatting sqref="AE5">
    <cfRule type="cellIs" dxfId="18" priority="10" stopIfTrue="1" operator="equal">
      <formula>0</formula>
    </cfRule>
  </conditionalFormatting>
  <conditionalFormatting sqref="AE6">
    <cfRule type="cellIs" dxfId="17" priority="9" stopIfTrue="1" operator="equal">
      <formula>0</formula>
    </cfRule>
  </conditionalFormatting>
  <conditionalFormatting sqref="AE8">
    <cfRule type="cellIs" dxfId="16" priority="8" stopIfTrue="1" operator="equal">
      <formula>0</formula>
    </cfRule>
  </conditionalFormatting>
  <conditionalFormatting sqref="AE9">
    <cfRule type="cellIs" dxfId="15" priority="7" stopIfTrue="1" operator="equal">
      <formula>0</formula>
    </cfRule>
  </conditionalFormatting>
  <conditionalFormatting sqref="AE11">
    <cfRule type="cellIs" dxfId="14" priority="6" stopIfTrue="1" operator="equal">
      <formula>0</formula>
    </cfRule>
  </conditionalFormatting>
  <conditionalFormatting sqref="AE12">
    <cfRule type="cellIs" dxfId="13" priority="5" stopIfTrue="1" operator="equal">
      <formula>0</formula>
    </cfRule>
  </conditionalFormatting>
  <conditionalFormatting sqref="AE14">
    <cfRule type="cellIs" dxfId="12" priority="4" stopIfTrue="1" operator="equal">
      <formula>0</formula>
    </cfRule>
  </conditionalFormatting>
  <conditionalFormatting sqref="B37:B38 B33:B34">
    <cfRule type="cellIs" dxfId="11" priority="3" stopIfTrue="1" operator="equal">
      <formula>0</formula>
    </cfRule>
  </conditionalFormatting>
  <conditionalFormatting sqref="B40:V40">
    <cfRule type="cellIs" dxfId="10" priority="2" stopIfTrue="1" operator="equal">
      <formula>0</formula>
    </cfRule>
  </conditionalFormatting>
  <conditionalFormatting sqref="B60:V60">
    <cfRule type="cellIs" dxfId="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J_ДВОСТ-155</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 xml:space="preserve">Техническое перевооружение объекта "Пункт питания" ПП-3 ул. Санаторная. </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2019-04-17T07:31:38Z</dcterms:modified>
</cp:coreProperties>
</file>