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H46"/>
  <c r="K26"/>
  <c r="J26"/>
  <c r="I26"/>
  <c r="H26"/>
  <c r="H23" s="1"/>
  <c r="H20" s="1"/>
  <c r="K20"/>
  <c r="J20"/>
  <c r="I20"/>
  <c r="L27"/>
  <c r="L48" s="1"/>
  <c r="O26"/>
  <c r="N26"/>
  <c r="M26"/>
  <c r="L26"/>
  <c r="O20"/>
  <c r="N20"/>
  <c r="M20"/>
  <c r="L20"/>
  <c r="F47" l="1"/>
  <c r="F57"/>
  <c r="F55"/>
  <c r="F50"/>
  <c r="F41"/>
  <c r="F39"/>
  <c r="F33"/>
  <c r="F31"/>
  <c r="F60"/>
  <c r="F58"/>
  <c r="F56"/>
  <c r="F54"/>
  <c r="F53"/>
  <c r="F51"/>
  <c r="F49"/>
  <c r="P48"/>
  <c r="P46"/>
  <c r="F44"/>
  <c r="F43"/>
  <c r="F42"/>
  <c r="F40"/>
  <c r="F38"/>
  <c r="F36"/>
  <c r="F35"/>
  <c r="F34"/>
  <c r="F32"/>
  <c r="F30"/>
  <c r="F29"/>
  <c r="F28"/>
  <c r="F26" s="1"/>
  <c r="E28"/>
  <c r="F27"/>
  <c r="E27"/>
  <c r="AA26"/>
  <c r="Z26"/>
  <c r="Y26"/>
  <c r="X26"/>
  <c r="X46" s="1"/>
  <c r="W26"/>
  <c r="V26"/>
  <c r="U26"/>
  <c r="T26"/>
  <c r="T20" s="1"/>
  <c r="S26"/>
  <c r="R26"/>
  <c r="Q26"/>
  <c r="P26"/>
  <c r="G26"/>
  <c r="E26"/>
  <c r="C26"/>
  <c r="C48" s="1"/>
  <c r="AB25"/>
  <c r="F25"/>
  <c r="E25"/>
  <c r="F24"/>
  <c r="X23"/>
  <c r="X20" s="1"/>
  <c r="P23"/>
  <c r="E23"/>
  <c r="AA20"/>
  <c r="Z20"/>
  <c r="Y20"/>
  <c r="W20"/>
  <c r="V20"/>
  <c r="U20"/>
  <c r="S20"/>
  <c r="R20"/>
  <c r="Q20"/>
  <c r="G20"/>
  <c r="C20"/>
  <c r="F23" s="1"/>
  <c r="F20" s="1"/>
  <c r="H21" i="14"/>
  <c r="G21"/>
  <c r="I21" s="1"/>
  <c r="AB28" i="19" l="1"/>
  <c r="AB27"/>
  <c r="E20"/>
  <c r="F46"/>
  <c r="E48"/>
  <c r="F48"/>
  <c r="AB23"/>
  <c r="P20"/>
  <c r="AB20" s="1"/>
  <c r="J20" i="17"/>
  <c r="I20"/>
  <c r="G20"/>
  <c r="F20"/>
  <c r="AB26" i="19" l="1"/>
  <c r="X48"/>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<sst xmlns="http://schemas.openxmlformats.org/spreadsheetml/2006/main" count="3434" uniqueCount="516">
  <si>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</si>
  <si>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</si>
  <si>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</si>
  <si>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</si>
  <si>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</si>
  <si>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</si>
  <si>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</si>
  <si>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</si>
  <si>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</si>
  <si>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</si>
  <si>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</si>
  <si>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</si>
  <si>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</si>
  <si>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</si>
  <si>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</si>
  <si>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</si>
  <si>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</si>
  <si>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</si>
  <si>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</si>
  <si>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</si>
  <si>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</si>
  <si>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</si>
  <si>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</si>
  <si>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</si>
  <si>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</si>
  <si>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</si>
  <si>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</si>
  <si>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</si>
  <si>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</si>
  <si>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</si>
  <si>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</si>
  <si>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</si>
  <si>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</si>
  <si>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</si>
  <si>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</si>
  <si>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</si>
  <si>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</si>
  <si>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</si>
  <si>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</si>
  <si>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</si>
  <si>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</si>
  <si>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</si>
  <si>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</si>
  <si>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</si>
  <si>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</si>
  <si>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</si>
  <si>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</si>
  <si>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</si>
  <si>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</si>
  <si>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</si>
  <si>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</si>
  <si>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</si>
  <si>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</si>
  <si>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</si>
  <si>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</si>
  <si>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</si>
  <si>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</si>
  <si>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</si>
  <si>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</si>
  <si>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</si>
  <si>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</si>
  <si>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</si>
  <si>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</si>
  <si>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</si>
  <si>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</si>
  <si>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</si>
  <si>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</si>
  <si>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</si>
  <si>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</si>
  <si>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</si>
  <si>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</si>
  <si>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</si>
  <si>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</si>
  <si>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</si>
  <si>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</si>
  <si>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</si>
  <si>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</si>
  <si>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</si>
  <si>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</si>
  <si>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</si>
  <si>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</si>
  <si>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</si>
  <si>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</si>
  <si>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</si>
  <si>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</si>
  <si>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</si>
  <si>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</si>
  <si>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</si>
  <si>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</si>
  <si>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</si>
  <si>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</si>
  <si>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</si>
  <si>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</si>
  <si>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</si>
  <si>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</si>
  <si>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</si>
  <si>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</si>
  <si>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</si>
  <si>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</si>
  <si>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</si>
  <si>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</si>
  <si>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</si>
  <si>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</si>
  <si>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</si>
  <si>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</si>
  <si>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</si>
  <si>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</si>
  <si>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</si>
  <si>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</si>
  <si>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</si>
  <si>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</si>
  <si>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</si>
  <si>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</si>
  <si>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</si>
  <si>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</si>
  <si>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</si>
  <si>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</si>
  <si>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</si>
  <si>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</si>
  <si>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</si>
  <si>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</si>
  <si>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</si>
  <si>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</si>
  <si>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</si>
  <si>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</si>
  <si>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</si>
  <si>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</si>
  <si>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</si>
  <si>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</si>
  <si>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</si>
  <si>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</si>
  <si>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</si>
  <si>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</si>
  <si>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</si>
  <si>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</si>
  <si>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</si>
  <si>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</si>
  <si>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</si>
  <si>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</si>
  <si>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</si>
  <si>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</si>
  <si>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</si>
  <si>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</si>
  <si>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</si>
  <si>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</si>
  <si>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</si>
  <si>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</si>
  <si>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</si>
  <si>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</si>
  <si>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</si>
  <si>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</si>
  <si>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</si>
  <si>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</si>
  <si>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</si>
  <si>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</si>
  <si>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</si>
  <si>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</si>
  <si>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</si>
  <si>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</si>
  <si>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</si>
  <si>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</si>
  <si>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</si>
  <si>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</si>
  <si>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</si>
  <si>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</si>
  <si>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</si>
  <si>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</si>
  <si>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</si>
  <si>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</si>
  <si>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</si>
  <si>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</si>
  <si>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</si>
  <si>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</si>
  <si>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</si>
  <si>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</si>
  <si>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</si>
  <si>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</si>
  <si>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</si>
  <si>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</si>
  <si>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</si>
  <si>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</si>
  <si>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</si>
  <si>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</si>
  <si>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</si>
  <si>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</si>
  <si>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</si>
  <si>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</si>
  <si>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</si>
  <si>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</si>
  <si>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</si>
  <si>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</si>
  <si>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</si>
  <si>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</si>
  <si>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</si>
  <si>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</si>
  <si>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</si>
  <si>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</si>
  <si>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</si>
  <si>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</si>
  <si>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</si>
  <si>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</si>
  <si>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</si>
  <si>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</si>
  <si>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</si>
  <si>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</si>
  <si>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</si>
  <si>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</si>
  <si>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</si>
  <si>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</si>
  <si>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</si>
  <si>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</si>
  <si>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</si>
  <si>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</si>
  <si>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</si>
  <si>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</si>
  <si>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</si>
  <si>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</si>
  <si>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</si>
  <si>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</si>
  <si>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</si>
  <si>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</si>
  <si>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</si>
  <si>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</si>
  <si>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</si>
  <si>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</si>
  <si>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</si>
  <si>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</si>
  <si>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</si>
  <si>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</si>
  <si>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</si>
  <si>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</si>
  <si>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</si>
  <si>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</si>
  <si>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</si>
  <si>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</si>
  <si>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</si>
  <si>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</si>
  <si>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</si>
  <si>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</si>
  <si>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</si>
  <si>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</si>
  <si>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</si>
  <si>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</si>
  <si>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</si>
  <si>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</si>
  <si>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</si>
  <si>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</si>
  <si>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</si>
  <si>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</si>
  <si>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</si>
  <si>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</si>
  <si>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</si>
  <si>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</si>
  <si>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</si>
  <si>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</si>
  <si>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</si>
  <si>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</si>
  <si>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</si>
  <si>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</si>
  <si>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</si>
  <si>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</si>
  <si>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</si>
  <si>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</si>
  <si>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</si>
  <si>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</si>
  <si>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</si>
  <si>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</si>
  <si>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</si>
  <si>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</si>
  <si>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</si>
  <si>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</si>
  <si>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</si>
  <si>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</si>
  <si>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</si>
  <si>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</si>
  <si>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</si>
  <si>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</si>
  <si>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</si>
  <si>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</si>
  <si>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</si>
  <si>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</si>
  <si>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</si>
  <si>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</si>
  <si>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</si>
  <si>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</si>
  <si>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</si>
  <si>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</si>
  <si>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</si>
  <si>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</si>
  <si>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</si>
  <si>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</si>
  <si>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</si>
  <si>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</si>
  <si>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</si>
  <si>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</si>
  <si>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</si>
  <si>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</si>
  <si>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</si>
  <si>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</si>
  <si>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</si>
  <si>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</si>
  <si>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</si>
  <si>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</si>
  <si>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</si>
  <si>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</si>
  <si>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</si>
  <si>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</si>
  <si>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</si>
  <si>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</si>
  <si>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</si>
  <si>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</si>
  <si>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</si>
  <si>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</si>
  <si>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</si>
  <si>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</si>
  <si>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</si>
  <si>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</si>
  <si>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</si>
  <si>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</si>
  <si>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</si>
  <si>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</si>
  <si>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</si>
  <si>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</si>
  <si>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</si>
  <si>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</si>
  <si>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</si>
  <si>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</si>
  <si>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</si>
  <si>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</si>
  <si>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</si>
  <si>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</si>
  <si>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</si>
  <si>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</si>
  <si>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</si>
  <si>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</si>
  <si>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</si>
  <si>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</si>
  <si>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</si>
  <si>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</si>
  <si>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</si>
  <si>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</si>
  <si>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</si>
  <si>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</si>
  <si>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</si>
  <si>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</si>
  <si>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</si>
  <si>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</si>
  <si>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</si>
  <si>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</si>
  <si>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</si>
  <si>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</si>
  <si>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</si>
  <si>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</si>
  <si>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</si>
  <si>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</si>
  <si>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</si>
  <si>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</si>
  <si>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</si>
  <si>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</si>
  <si>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</si>
  <si>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</si>
  <si>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</si>
  <si>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</si>
  <si>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</si>
  <si>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</si>
  <si>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</si>
  <si>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</si>
  <si>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</si>
  <si>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</si>
  <si>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</si>
  <si>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</si>
  <si>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</si>
  <si>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</si>
  <si>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</si>
  <si>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</si>
  <si>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</si>
  <si>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</si>
  <si>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</si>
  <si>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</si>
  <si>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</si>
  <si>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</si>
  <si>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</si>
  <si>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</si>
  <si>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</si>
  <si>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</si>
  <si>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</si>
  <si>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</si>
  <si>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</si>
  <si>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</si>
  <si>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</si>
  <si>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</si>
  <si>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</si>
  <si>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</si>
  <si>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</si>
  <si>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</si>
  <si>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</si>
  <si>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</si>
  <si>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</si>
  <si>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</si>
  <si>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</si>
  <si>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</si>
  <si>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</si>
  <si>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</si>
  <si>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</si>
  <si>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</si>
  <si>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</si>
  <si>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</si>
  <si>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</si>
  <si>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</si>
  <si>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</si>
  <si>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</si>
  <si>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</si>
  <si>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</si>
  <si>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</si>
  <si>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</si>
  <si>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</si>
  <si>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</si>
  <si>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</si>
  <si>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</si>
  <si>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</si>
  <si>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</si>
  <si>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</si>
  <si>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</si>
  <si>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</si>
  <si>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</si>
  <si>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</si>
  <si>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</si>
  <si>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</si>
  <si>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</si>
  <si>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</si>
  <si>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</si>
  <si>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</si>
  <si>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</si>
  <si>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</si>
  <si>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</si>
  <si>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</si>
  <si>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</si>
  <si>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</si>
  <si>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</si>
  <si>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</si>
  <si>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</si>
  <si>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</si>
  <si>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</si>
  <si>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</si>
  <si>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</si>
  <si>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</si>
  <si>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</si>
  <si>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</si>
  <si>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</si>
  <si>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</si>
  <si>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</si>
  <si>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</si>
  <si>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</si>
  <si>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</si>
  <si>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</si>
  <si>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</si>
  <si>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</si>
  <si>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</si>
  <si>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</si>
  <si>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</si>
  <si>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</si>
  <si>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</si>
  <si>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</si>
  <si>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</si>
  <si>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</si>
  <si>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</si>
  <si>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</si>
  <si>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</si>
  <si>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</si>
  <si>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</si>
  <si>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</si>
  <si>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</si>
  <si>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</si>
  <si>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</si>
  <si>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</si>
  <si>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</si>
  <si>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</si>
  <si>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</si>
  <si>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</si>
  <si>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</si>
  <si>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</si>
  <si>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</si>
  <si>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</si>
  <si>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</si>
  <si>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</si>
  <si>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</si>
  <si>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</si>
  <si>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</si>
  <si>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</si>
  <si>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</si>
  <si>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</si>
  <si>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</si>
  <si>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</si>
  <si>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</si>
  <si>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</si>
  <si>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</si>
  <si>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</si>
  <si>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</si>
  <si>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</si>
  <si>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</si>
  <si>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3х185</t>
  </si>
  <si>
    <t>J_ДВОСТ-196</t>
  </si>
  <si>
    <t>Техническое перевооружение объекта "Кабельная линия 6кВ" ТП -45 -ТП-38  - ТП «М» (Ф-3)</t>
  </si>
  <si>
    <t xml:space="preserve">  Кабельная линия 6кВ ТП -45 -ТП-38  - ТП «М» (Ф-3)</t>
  </si>
  <si>
    <t>ААБл 3х120</t>
  </si>
  <si>
    <t>Акт № б/н от 18.10.2018г., Хабаровская дистанция электроснабжения</t>
  </si>
  <si>
    <t>Техническое перевооружение с заменой КЛ малого сечения ААБл 120 мм2 на ААБЛу 3х185 мм 0,12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</si>
  <si>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</si>
  <si>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</si>
  <si>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</si>
  <si>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</si>
  <si>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</si>
  <si>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</si>
  <si>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</si>
  <si>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0,52 км</t>
  </si>
  <si>
    <t>Кабельная линия 6кВ ТП -45 -ТП-38  - ТП «М» (Ф-3), находятся в эксплуатации с  1987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0,52 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</si>
</sst>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488</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487</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483</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484</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484</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484</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484</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484</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485</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484</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484</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484</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473</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473</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496</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8.74</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7.28</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55" priority="2" operator="containsText" text="Х!">
      <formula>NOT(ISERROR(SEARCH("Х!",A5)))</formula>
    </cfRule>
  </conditionalFormatting>
  <conditionalFormatting sqref="A5:C5">
    <cfRule type="containsText" dxfId="1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J_ДВОСТ-196</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M11" sqref="M11"/>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J_ДВОСТ-196</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6кВ" ТП -45 -ТП-38  - ТП «М» (Ф-3)</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ТП -45 -ТП-38  - ТП «М» (Ф-3)</v>
      </c>
    </row>
    <row r="19" spans="1:3" ht="16.5" thickBot="1">
      <c r="A19" s="171" t="s">
        <v>371</v>
      </c>
      <c r="B19" s="172" t="s">
        <v>494</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490</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489</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J_ДВОСТ-196</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J_ДВОСТ-196</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491</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S21" sqref="S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J_ДВОСТ-196</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 xml:space="preserve">  Кабельная линия 6кВ ТП -45 -ТП-38  - ТП «М» (Ф-3)</v>
      </c>
      <c r="D21" s="271" t="s">
        <v>503</v>
      </c>
      <c r="E21" s="271" t="str">
        <f>D21</f>
        <v xml:space="preserve">  Кабельная линия 6кВ ТП -45 -ТП-38  - ТП «М» (Ф-3)</v>
      </c>
      <c r="F21" s="271">
        <v>6</v>
      </c>
      <c r="G21" s="271">
        <f>F21</f>
        <v>6</v>
      </c>
      <c r="H21" s="271">
        <f>F21</f>
        <v>6</v>
      </c>
      <c r="I21" s="271">
        <f>G21</f>
        <v>6</v>
      </c>
      <c r="J21" s="271">
        <v>1987</v>
      </c>
      <c r="K21" s="271" t="s">
        <v>22</v>
      </c>
      <c r="L21" s="271">
        <v>1</v>
      </c>
      <c r="M21" s="271" t="s">
        <v>504</v>
      </c>
      <c r="N21" s="271" t="s">
        <v>500</v>
      </c>
      <c r="O21" s="271" t="s">
        <v>511</v>
      </c>
      <c r="P21" s="271" t="s">
        <v>511</v>
      </c>
      <c r="Q21" s="271">
        <v>0.52</v>
      </c>
      <c r="R21" s="271">
        <v>0.52</v>
      </c>
      <c r="S21" s="271" t="s">
        <v>136</v>
      </c>
      <c r="T21" s="271" t="s">
        <v>136</v>
      </c>
      <c r="U21" s="271" t="s">
        <v>136</v>
      </c>
      <c r="V21" s="271" t="s">
        <v>497</v>
      </c>
      <c r="W21" s="271" t="s">
        <v>497</v>
      </c>
      <c r="X21" s="271" t="s">
        <v>136</v>
      </c>
      <c r="Y21" s="271" t="s">
        <v>136</v>
      </c>
      <c r="Z21" s="271" t="s">
        <v>505</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J_ДВОСТ-196</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ТП -45 -ТП-38  - ТП «М» (Ф-3)</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492</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498</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493</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8.74</v>
      </c>
      <c r="D21" s="16"/>
      <c r="E21" s="16"/>
      <c r="F21" s="16"/>
      <c r="G21" s="16"/>
      <c r="H21" s="16"/>
      <c r="I21" s="16"/>
      <c r="J21" s="16"/>
      <c r="K21" s="16"/>
      <c r="L21" s="16"/>
      <c r="M21" s="16"/>
      <c r="N21" s="16"/>
      <c r="O21" s="16"/>
      <c r="P21" s="16"/>
      <c r="Q21" s="16"/>
      <c r="R21" s="16"/>
      <c r="S21" s="16"/>
      <c r="T21" s="16"/>
    </row>
    <row r="22" spans="1:20" ht="49.5">
      <c r="A22" s="85" t="s">
        <v>16</v>
      </c>
      <c r="B22" s="84" t="s">
        <v>117</v>
      </c>
      <c r="C22" s="211" t="s">
        <v>499</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496</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486</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J_ДВОСТ-196</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474</v>
      </c>
      <c r="D19" s="231" t="s">
        <v>475</v>
      </c>
      <c r="E19" s="231" t="s">
        <v>476</v>
      </c>
      <c r="F19" s="231" t="s">
        <v>477</v>
      </c>
      <c r="G19" s="231" t="s">
        <v>478</v>
      </c>
      <c r="H19" s="231" t="s">
        <v>122</v>
      </c>
      <c r="I19" s="231" t="s">
        <v>479</v>
      </c>
      <c r="J19" s="231" t="s">
        <v>480</v>
      </c>
      <c r="K19" s="218"/>
      <c r="L19" s="232"/>
      <c r="M19" s="232"/>
      <c r="N19" s="232"/>
      <c r="O19" s="219"/>
      <c r="P19" s="219"/>
      <c r="Q19" s="219"/>
      <c r="R19" s="219"/>
      <c r="S19" s="219"/>
      <c r="T19" s="219"/>
      <c r="U19" s="219"/>
      <c r="V19" s="219"/>
      <c r="W19" s="219"/>
      <c r="X19" s="219"/>
      <c r="Y19" s="219"/>
      <c r="Z19" s="219"/>
    </row>
    <row r="20" spans="1:26">
      <c r="A20" s="254">
        <v>2017</v>
      </c>
      <c r="B20" s="116" t="s">
        <v>495</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6" t="s">
        <v>9</v>
      </c>
      <c r="B3" s="326"/>
      <c r="C3" s="326"/>
      <c r="D3" s="326"/>
      <c r="E3" s="326"/>
      <c r="F3" s="326"/>
      <c r="G3" s="326"/>
      <c r="H3" s="326"/>
      <c r="I3" s="326"/>
      <c r="J3" s="326"/>
      <c r="K3" s="326"/>
      <c r="L3" s="326"/>
      <c r="M3" s="326"/>
      <c r="N3" s="326"/>
      <c r="O3" s="326"/>
      <c r="P3" s="11"/>
      <c r="Q3" s="11"/>
      <c r="R3" s="11"/>
      <c r="S3" s="11"/>
      <c r="T3" s="11"/>
      <c r="U3" s="11"/>
      <c r="V3" s="11"/>
      <c r="W3" s="11"/>
      <c r="X3" s="11"/>
      <c r="Y3" s="11"/>
      <c r="Z3" s="11"/>
    </row>
    <row r="4" spans="1:28" s="10" customFormat="1" ht="18.75">
      <c r="A4" s="326"/>
      <c r="B4" s="326"/>
      <c r="C4" s="326"/>
      <c r="D4" s="326"/>
      <c r="E4" s="326"/>
      <c r="F4" s="326"/>
      <c r="G4" s="326"/>
      <c r="H4" s="326"/>
      <c r="I4" s="326"/>
      <c r="J4" s="326"/>
      <c r="K4" s="326"/>
      <c r="L4" s="326"/>
      <c r="M4" s="326"/>
      <c r="N4" s="326"/>
      <c r="O4" s="326"/>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6"/>
      <c r="B7" s="326"/>
      <c r="C7" s="326"/>
      <c r="D7" s="326"/>
      <c r="E7" s="326"/>
      <c r="F7" s="326"/>
      <c r="G7" s="326"/>
      <c r="H7" s="326"/>
      <c r="I7" s="326"/>
      <c r="J7" s="326"/>
      <c r="K7" s="326"/>
      <c r="L7" s="326"/>
      <c r="M7" s="326"/>
      <c r="N7" s="326"/>
      <c r="O7" s="326"/>
      <c r="P7" s="11"/>
      <c r="Q7" s="11"/>
      <c r="R7" s="11"/>
      <c r="S7" s="11"/>
      <c r="T7" s="11"/>
      <c r="U7" s="11"/>
      <c r="V7" s="11"/>
      <c r="W7" s="11"/>
      <c r="X7" s="11"/>
      <c r="Y7" s="11"/>
      <c r="Z7" s="11"/>
    </row>
    <row r="8" spans="1:28" s="10" customFormat="1" ht="18.75">
      <c r="A8" s="324" t="str">
        <f>' 1. паспорт местополож'!A8:C8</f>
        <v>J_ДВОСТ-196</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7"/>
      <c r="B10" s="327"/>
      <c r="C10" s="327"/>
      <c r="D10" s="327"/>
      <c r="E10" s="327"/>
      <c r="F10" s="327"/>
      <c r="G10" s="327"/>
      <c r="H10" s="327"/>
      <c r="I10" s="327"/>
      <c r="J10" s="327"/>
      <c r="K10" s="327"/>
      <c r="L10" s="327"/>
      <c r="M10" s="327"/>
      <c r="N10" s="327"/>
      <c r="O10" s="327"/>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6кВ" ТП -45 -ТП-38  - ТП «М» (Ф-3)</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23" t="s">
        <v>203</v>
      </c>
      <c r="B14" s="323"/>
      <c r="C14" s="323"/>
      <c r="D14" s="323"/>
      <c r="E14" s="323"/>
      <c r="F14" s="323"/>
      <c r="G14" s="323"/>
      <c r="H14" s="323"/>
      <c r="I14" s="323"/>
      <c r="J14" s="323"/>
      <c r="K14" s="323"/>
      <c r="L14" s="323"/>
      <c r="M14" s="323"/>
      <c r="N14" s="323"/>
      <c r="O14" s="323"/>
      <c r="P14" s="5"/>
      <c r="Q14" s="5"/>
      <c r="R14" s="5"/>
      <c r="S14" s="5"/>
      <c r="T14" s="5"/>
      <c r="U14" s="5"/>
      <c r="V14" s="5"/>
      <c r="W14" s="5"/>
      <c r="X14" s="5"/>
      <c r="Y14" s="5"/>
      <c r="Z14" s="5"/>
    </row>
    <row r="15" spans="1:28" s="2" customFormat="1" ht="56.25" customHeight="1">
      <c r="A15" s="331"/>
      <c r="B15" s="331"/>
      <c r="C15" s="33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8" t="s">
        <v>41</v>
      </c>
      <c r="F16" s="329"/>
      <c r="G16" s="329"/>
      <c r="H16" s="329"/>
      <c r="I16" s="330"/>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I28" sqref="I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J_ДВОСТ-196</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6кВ" ТП -45 -ТП-38  - ТП «М» (Ф-3)</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X7" sqref="X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J_ДВОСТ-196</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ТП -45 -ТП-38  - ТП «М» (Ф-3)</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472</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507</v>
      </c>
      <c r="F18" s="252" t="s">
        <v>508</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8.7359999999999989</v>
      </c>
      <c r="D20" s="137" t="s">
        <v>244</v>
      </c>
      <c r="E20" s="137">
        <f>C20</f>
        <v>8.7359999999999989</v>
      </c>
      <c r="F20" s="137">
        <f t="shared" ref="F20" si="0">F23</f>
        <v>8.7359999999999989</v>
      </c>
      <c r="G20" s="137">
        <f t="shared" ref="G20:AA20" si="1">SUM(G21:G25)</f>
        <v>0</v>
      </c>
      <c r="H20" s="137">
        <f t="shared" ref="H20:K20" si="2">SUM(H21:H25)</f>
        <v>0</v>
      </c>
      <c r="I20" s="137">
        <f t="shared" si="2"/>
        <v>0</v>
      </c>
      <c r="J20" s="137">
        <f t="shared" si="2"/>
        <v>0</v>
      </c>
      <c r="K20" s="137">
        <f t="shared" si="2"/>
        <v>0</v>
      </c>
      <c r="L20" s="137">
        <f t="shared" ref="L20:O20" si="3">SUM(L21:L25)</f>
        <v>0.81600000000000006</v>
      </c>
      <c r="M20" s="137">
        <f t="shared" si="3"/>
        <v>0</v>
      </c>
      <c r="N20" s="137">
        <f t="shared" si="3"/>
        <v>0</v>
      </c>
      <c r="O20" s="137">
        <f t="shared" si="3"/>
        <v>0</v>
      </c>
      <c r="P20" s="137">
        <f t="shared" si="1"/>
        <v>0</v>
      </c>
      <c r="Q20" s="137">
        <f t="shared" si="1"/>
        <v>0</v>
      </c>
      <c r="R20" s="137">
        <f t="shared" si="1"/>
        <v>0</v>
      </c>
      <c r="S20" s="137">
        <f t="shared" si="1"/>
        <v>0</v>
      </c>
      <c r="T20" s="137">
        <f t="shared" si="1"/>
        <v>7.919999999999999</v>
      </c>
      <c r="U20" s="137">
        <f t="shared" si="1"/>
        <v>0</v>
      </c>
      <c r="V20" s="137">
        <f t="shared" si="1"/>
        <v>0</v>
      </c>
      <c r="W20" s="137">
        <f t="shared" si="1"/>
        <v>0</v>
      </c>
      <c r="X20" s="137">
        <f t="shared" si="1"/>
        <v>0</v>
      </c>
      <c r="Y20" s="137">
        <f t="shared" si="1"/>
        <v>0</v>
      </c>
      <c r="Z20" s="137">
        <f t="shared" si="1"/>
        <v>0</v>
      </c>
      <c r="AA20" s="137">
        <f t="shared" si="1"/>
        <v>0</v>
      </c>
      <c r="AB20" s="137">
        <f>H20+L20+P20+T20+X20</f>
        <v>8.7359999999999989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8.7359999999999989</v>
      </c>
      <c r="D23" s="137" t="s">
        <v>244</v>
      </c>
      <c r="E23" s="137">
        <f>C23</f>
        <v>8.7359999999999989</v>
      </c>
      <c r="F23" s="137">
        <f>C20</f>
        <v>8.7359999999999989</v>
      </c>
      <c r="G23" s="137">
        <v>0</v>
      </c>
      <c r="H23" s="136">
        <f>H26*1.18</f>
        <v>0</v>
      </c>
      <c r="I23" s="137" t="s">
        <v>244</v>
      </c>
      <c r="J23" s="137" t="s">
        <v>244</v>
      </c>
      <c r="K23" s="137" t="s">
        <v>244</v>
      </c>
      <c r="L23" s="136">
        <v>0.81600000000000006</v>
      </c>
      <c r="M23" s="137" t="s">
        <v>244</v>
      </c>
      <c r="N23" s="137" t="s">
        <v>244</v>
      </c>
      <c r="O23" s="137" t="s">
        <v>244</v>
      </c>
      <c r="P23" s="136">
        <f>P26*1.18</f>
        <v>0</v>
      </c>
      <c r="Q23" s="137" t="s">
        <v>244</v>
      </c>
      <c r="R23" s="137" t="s">
        <v>244</v>
      </c>
      <c r="S23" s="137" t="s">
        <v>244</v>
      </c>
      <c r="T23" s="136">
        <v>7.919999999999999</v>
      </c>
      <c r="U23" s="137" t="s">
        <v>244</v>
      </c>
      <c r="V23" s="137" t="s">
        <v>244</v>
      </c>
      <c r="W23" s="137" t="s">
        <v>244</v>
      </c>
      <c r="X23" s="136">
        <f>X26*1.18</f>
        <v>0</v>
      </c>
      <c r="Y23" s="137" t="s">
        <v>244</v>
      </c>
      <c r="Z23" s="137" t="s">
        <v>244</v>
      </c>
      <c r="AA23" s="137" t="s">
        <v>244</v>
      </c>
      <c r="AB23" s="137">
        <f>H23+L23+P23++T23+X23</f>
        <v>8.7359999999999989</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7.2799999999999994</v>
      </c>
      <c r="D26" s="137" t="s">
        <v>244</v>
      </c>
      <c r="E26" s="137">
        <f t="shared" ref="E26:F26" si="5">E27+E28</f>
        <v>7.2799999999999994</v>
      </c>
      <c r="F26" s="137">
        <f t="shared" si="5"/>
        <v>7.2799999999999994</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0</v>
      </c>
      <c r="Q26" s="137">
        <f t="shared" si="6"/>
        <v>0</v>
      </c>
      <c r="R26" s="137">
        <f t="shared" si="6"/>
        <v>0</v>
      </c>
      <c r="S26" s="137">
        <f t="shared" si="6"/>
        <v>0</v>
      </c>
      <c r="T26" s="137">
        <f>SUM(T27:T30)</f>
        <v>6.6</v>
      </c>
      <c r="U26" s="137">
        <f t="shared" si="6"/>
        <v>0</v>
      </c>
      <c r="V26" s="137">
        <f t="shared" si="6"/>
        <v>0</v>
      </c>
      <c r="W26" s="137">
        <f t="shared" si="6"/>
        <v>0</v>
      </c>
      <c r="X26" s="137">
        <f>SUM(X27:X30)</f>
        <v>0</v>
      </c>
      <c r="Y26" s="137">
        <f t="shared" si="6"/>
        <v>0</v>
      </c>
      <c r="Z26" s="137">
        <f t="shared" si="6"/>
        <v>0</v>
      </c>
      <c r="AA26" s="137">
        <f t="shared" si="6"/>
        <v>0</v>
      </c>
      <c r="AB26" s="137">
        <f>AB27+AB28</f>
        <v>6.6</v>
      </c>
      <c r="AC26" s="137" t="s">
        <v>244</v>
      </c>
    </row>
    <row r="27" spans="1:29" ht="16.5">
      <c r="A27" s="130" t="s">
        <v>269</v>
      </c>
      <c r="B27" s="133" t="s">
        <v>270</v>
      </c>
      <c r="C27" s="137">
        <v>0.68</v>
      </c>
      <c r="D27" s="137" t="s">
        <v>244</v>
      </c>
      <c r="E27" s="137">
        <f>C27</f>
        <v>0.68</v>
      </c>
      <c r="F27" s="137">
        <f>C27</f>
        <v>0.68</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6.6</v>
      </c>
      <c r="D28" s="137" t="s">
        <v>244</v>
      </c>
      <c r="E28" s="137">
        <f>C28</f>
        <v>6.6</v>
      </c>
      <c r="F28" s="137">
        <f>C28</f>
        <v>6.6</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6.6</v>
      </c>
      <c r="U28" s="137" t="s">
        <v>244</v>
      </c>
      <c r="V28" s="137" t="s">
        <v>244</v>
      </c>
      <c r="W28" s="137" t="s">
        <v>244</v>
      </c>
      <c r="X28" s="136">
        <v>0</v>
      </c>
      <c r="Y28" s="137" t="s">
        <v>244</v>
      </c>
      <c r="Z28" s="137" t="s">
        <v>244</v>
      </c>
      <c r="AA28" s="137" t="s">
        <v>244</v>
      </c>
      <c r="AB28" s="137">
        <f>H28+L28+P28+T28+X28</f>
        <v>6.6</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9">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0">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0.52</v>
      </c>
      <c r="D37" s="137" t="s">
        <v>244</v>
      </c>
      <c r="E37" s="137">
        <v>0.52</v>
      </c>
      <c r="F37" s="137">
        <v>0.52</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7">
        <v>0.52</v>
      </c>
      <c r="U37" s="137" t="s">
        <v>244</v>
      </c>
      <c r="V37" s="137" t="s">
        <v>244</v>
      </c>
      <c r="W37" s="137" t="s">
        <v>244</v>
      </c>
      <c r="X37" s="136">
        <v>0</v>
      </c>
      <c r="Y37" s="137" t="s">
        <v>244</v>
      </c>
      <c r="Z37" s="137" t="s">
        <v>244</v>
      </c>
      <c r="AA37" s="137" t="s">
        <v>244</v>
      </c>
      <c r="AB37" s="137">
        <v>0.52</v>
      </c>
      <c r="AC37" s="137" t="s">
        <v>244</v>
      </c>
    </row>
    <row r="38" spans="1:30" ht="16.5">
      <c r="A38" s="132" t="s">
        <v>290</v>
      </c>
      <c r="B38" s="135" t="s">
        <v>509</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1">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12">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0.52</v>
      </c>
      <c r="D45" s="137" t="s">
        <v>244</v>
      </c>
      <c r="E45" s="137">
        <v>0.52</v>
      </c>
      <c r="F45" s="137">
        <v>0.52</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7">
        <v>0.52</v>
      </c>
      <c r="U45" s="137" t="s">
        <v>244</v>
      </c>
      <c r="V45" s="137" t="s">
        <v>244</v>
      </c>
      <c r="W45" s="137" t="s">
        <v>244</v>
      </c>
      <c r="X45" s="136">
        <v>0</v>
      </c>
      <c r="Y45" s="137" t="s">
        <v>244</v>
      </c>
      <c r="Z45" s="137" t="s">
        <v>244</v>
      </c>
      <c r="AA45" s="137" t="s">
        <v>244</v>
      </c>
      <c r="AB45" s="137">
        <v>0.52</v>
      </c>
      <c r="AC45" s="137" t="s">
        <v>244</v>
      </c>
    </row>
    <row r="46" spans="1:30" ht="16.5">
      <c r="A46" s="132" t="s">
        <v>299</v>
      </c>
      <c r="B46" s="135" t="s">
        <v>509</v>
      </c>
      <c r="C46" s="137">
        <v>0</v>
      </c>
      <c r="D46" s="137" t="s">
        <v>244</v>
      </c>
      <c r="E46" s="137">
        <v>0</v>
      </c>
      <c r="F46" s="137">
        <f t="shared" si="4"/>
        <v>0</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13">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7.2799999999999994</v>
      </c>
      <c r="D48" s="137" t="s">
        <v>244</v>
      </c>
      <c r="E48" s="137">
        <f>C48</f>
        <v>7.2799999999999994</v>
      </c>
      <c r="F48" s="137">
        <f>C48</f>
        <v>7.2799999999999994</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7">
        <v>6.6</v>
      </c>
      <c r="U48" s="137" t="s">
        <v>244</v>
      </c>
      <c r="V48" s="137" t="s">
        <v>244</v>
      </c>
      <c r="W48" s="137" t="s">
        <v>244</v>
      </c>
      <c r="X48" s="136">
        <f>X39</f>
        <v>0</v>
      </c>
      <c r="Y48" s="137" t="s">
        <v>244</v>
      </c>
      <c r="Z48" s="137" t="s">
        <v>244</v>
      </c>
      <c r="AA48" s="137" t="s">
        <v>244</v>
      </c>
      <c r="AB48" s="137">
        <v>7.2799999999999994</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4">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0.52</v>
      </c>
      <c r="D52" s="137" t="s">
        <v>244</v>
      </c>
      <c r="E52" s="137">
        <v>0.52</v>
      </c>
      <c r="F52" s="137">
        <v>0.52</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7">
        <v>0.52</v>
      </c>
      <c r="U52" s="137" t="s">
        <v>244</v>
      </c>
      <c r="V52" s="137" t="s">
        <v>244</v>
      </c>
      <c r="W52" s="137" t="s">
        <v>244</v>
      </c>
      <c r="X52" s="136">
        <v>0</v>
      </c>
      <c r="Y52" s="137" t="s">
        <v>244</v>
      </c>
      <c r="Z52" s="137" t="s">
        <v>244</v>
      </c>
      <c r="AA52" s="137" t="s">
        <v>244</v>
      </c>
      <c r="AB52" s="137">
        <v>0.52</v>
      </c>
      <c r="AC52" s="137" t="s">
        <v>244</v>
      </c>
    </row>
    <row r="53" spans="1:29" ht="16.5">
      <c r="A53" s="132" t="s">
        <v>311</v>
      </c>
      <c r="B53" s="135" t="s">
        <v>510</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5">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6">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0.52</v>
      </c>
      <c r="D59" s="137" t="s">
        <v>244</v>
      </c>
      <c r="E59" s="137">
        <v>0.52</v>
      </c>
      <c r="F59" s="137">
        <v>0.52</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7">
        <v>0.52</v>
      </c>
      <c r="U59" s="137" t="s">
        <v>244</v>
      </c>
      <c r="V59" s="137" t="s">
        <v>244</v>
      </c>
      <c r="W59" s="137" t="s">
        <v>244</v>
      </c>
      <c r="X59" s="136">
        <v>0</v>
      </c>
      <c r="Y59" s="137" t="s">
        <v>244</v>
      </c>
      <c r="Z59" s="137" t="s">
        <v>244</v>
      </c>
      <c r="AA59" s="137" t="s">
        <v>244</v>
      </c>
      <c r="AB59" s="137">
        <v>0.52</v>
      </c>
      <c r="AC59" s="137" t="s">
        <v>244</v>
      </c>
    </row>
    <row r="60" spans="1:29" ht="16.5">
      <c r="A60" s="132" t="s">
        <v>319</v>
      </c>
      <c r="B60" s="135" t="s">
        <v>510</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52" priority="101" operator="containsText" text="х!">
      <formula>NOT(ISERROR(SEARCH("х!",H18)))</formula>
    </cfRule>
  </conditionalFormatting>
  <conditionalFormatting sqref="Q21:S25 U21:W25 Y21:AA25 Y27:AA30 Y48:AA54 Y56:AA60 Y32:AA38 Y40:AA46 G32:G38 G27:G30 G21:G25 G56:G60 G48:G54 G40:G46 C59:G59 C31:G31 Y31:AB31 C33:G33 Y33:AB33 C39:G39 Y39:AB39 C41:G41 Y41:AB41 C50:G50 Y50:AB50 C55:G55 Y55:AB55 C57:G57 Y57:AB57 C21:F60 AB21:AC60 C52:G52 Y52:AB52 C45:G45 Y45:AB45 C37:G37 Y37:AB37 C47:G47 Y47:AB47 U27:W60 Q27:S60 M21:O25 M27:O60 I21:K25 I27:K60 C20:AC20">
    <cfRule type="containsText" dxfId="151" priority="100" operator="containsText" text="х!">
      <formula>NOT(ISERROR(SEARCH("х!",C20)))</formula>
    </cfRule>
  </conditionalFormatting>
  <conditionalFormatting sqref="Q21:S25 U21:W25 Y21:AA25 Y27:AA30 Y48:AA54 Y56:AA60 Y32:AA38 Y40:AA46 G32:G38 G27:G30 G21:G25 G56:G60 G48:G54 G40:G46 C59:G59 C31:G31 Y31:AB31 C33:G33 Y33:AB33 C39:G39 Y39:AB39 C41:G41 Y41:AB41 C50:G50 Y50:AB50 C55:G55 Y55:AB55 C57:G57 Y57:AB57 C21:F60 AB21:AC60 C52:G52 Y52:AB52 C45:G45 Y45:AB45 C37:G37 Y37:AB37 C47:G47 Y47:AB47 U27:W60 Q27:S60 M21:O25 M27:O60 I21:K25 I27:K60 C20:AC20">
    <cfRule type="containsBlanks" dxfId="150" priority="99">
      <formula>LEN(TRIM(C20))=0</formula>
    </cfRule>
  </conditionalFormatting>
  <conditionalFormatting sqref="P21:P22 T21:T22 X21:X22 L21:L22 H21:H22">
    <cfRule type="containsText" dxfId="149" priority="98" operator="containsText" text="х!">
      <formula>NOT(ISERROR(SEARCH("х!",H21)))</formula>
    </cfRule>
  </conditionalFormatting>
  <conditionalFormatting sqref="P21:P22 T21:T22 X21:X22 L21:L22 H21:H22">
    <cfRule type="containsBlanks" dxfId="148" priority="97">
      <formula>LEN(TRIM(H21))=0</formula>
    </cfRule>
  </conditionalFormatting>
  <conditionalFormatting sqref="X23 T23 P23 L23 H23">
    <cfRule type="containsText" dxfId="147" priority="96" operator="containsText" text="х!">
      <formula>NOT(ISERROR(SEARCH("х!",H23)))</formula>
    </cfRule>
  </conditionalFormatting>
  <conditionalFormatting sqref="X23 T23 P23 L23 H23">
    <cfRule type="containsBlanks" dxfId="146" priority="95">
      <formula>LEN(TRIM(H23))=0</formula>
    </cfRule>
  </conditionalFormatting>
  <conditionalFormatting sqref="X28:X30 T28:T30 P28:P30 L28:L30 H28:H30">
    <cfRule type="containsText" dxfId="145" priority="94" operator="containsText" text="х!">
      <formula>NOT(ISERROR(SEARCH("х!",H28)))</formula>
    </cfRule>
  </conditionalFormatting>
  <conditionalFormatting sqref="X28:X30 T28:T30 P28:P30 L28:L30 H28:H30">
    <cfRule type="containsBlanks" dxfId="144" priority="93">
      <formula>LEN(TRIM(H28))=0</formula>
    </cfRule>
  </conditionalFormatting>
  <conditionalFormatting sqref="D26 AC26 G26:AA26">
    <cfRule type="containsText" dxfId="143" priority="92" operator="containsText" text="х!">
      <formula>NOT(ISERROR(SEARCH("х!",D26)))</formula>
    </cfRule>
  </conditionalFormatting>
  <conditionalFormatting sqref="D26 AC26 G26:AA26">
    <cfRule type="containsBlanks" dxfId="142" priority="91">
      <formula>LEN(TRIM(D26))=0</formula>
    </cfRule>
  </conditionalFormatting>
  <conditionalFormatting sqref="D40:D46 D48 D32:D38 D27:D30 G32:G38 G27:G30 G48 G40:G46 C26:C48 E26:F48 C45:G45 C31:G31 C33:G33 C39:G39 C41:G41 C47:G47 U27:W48 Q27:S48 M27:O48 I27:K48">
    <cfRule type="containsText" dxfId="141" priority="88"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40" priority="87">
      <formula>LEN(TRIM(C26))=0</formula>
    </cfRule>
  </conditionalFormatting>
  <conditionalFormatting sqref="X28:X30 T28:T30 P28:P30 L28:L30 H28:H30">
    <cfRule type="containsText" dxfId="139" priority="86" operator="containsText" text="х!">
      <formula>NOT(ISERROR(SEARCH("х!",H28)))</formula>
    </cfRule>
  </conditionalFormatting>
  <conditionalFormatting sqref="X28:X30 T28:T30 P28:P30 L28:L30 H28:H30">
    <cfRule type="containsBlanks" dxfId="138" priority="85">
      <formula>LEN(TRIM(H28))=0</formula>
    </cfRule>
  </conditionalFormatting>
  <conditionalFormatting sqref="D26 G26:X26">
    <cfRule type="containsText" dxfId="137" priority="84" operator="containsText" text="х!">
      <formula>NOT(ISERROR(SEARCH("х!",D26)))</formula>
    </cfRule>
  </conditionalFormatting>
  <conditionalFormatting sqref="D26 G26:X26">
    <cfRule type="containsBlanks" dxfId="136" priority="83">
      <formula>LEN(TRIM(D26))=0</formula>
    </cfRule>
  </conditionalFormatting>
  <conditionalFormatting sqref="L37">
    <cfRule type="containsText" dxfId="135" priority="82" operator="containsText" text="х!">
      <formula>NOT(ISERROR(SEARCH("х!",L37)))</formula>
    </cfRule>
  </conditionalFormatting>
  <conditionalFormatting sqref="L37">
    <cfRule type="containsBlanks" dxfId="134" priority="81">
      <formula>LEN(TRIM(L37))=0</formula>
    </cfRule>
  </conditionalFormatting>
  <conditionalFormatting sqref="L37">
    <cfRule type="containsText" dxfId="133" priority="80" operator="containsText" text="х!">
      <formula>NOT(ISERROR(SEARCH("х!",L37)))</formula>
    </cfRule>
  </conditionalFormatting>
  <conditionalFormatting sqref="L37">
    <cfRule type="containsBlanks" dxfId="132" priority="79">
      <formula>LEN(TRIM(L37))=0</formula>
    </cfRule>
  </conditionalFormatting>
  <conditionalFormatting sqref="L45">
    <cfRule type="containsText" dxfId="131" priority="78" operator="containsText" text="х!">
      <formula>NOT(ISERROR(SEARCH("х!",L45)))</formula>
    </cfRule>
  </conditionalFormatting>
  <conditionalFormatting sqref="L45">
    <cfRule type="containsBlanks" dxfId="130" priority="77">
      <formula>LEN(TRIM(L45))=0</formula>
    </cfRule>
  </conditionalFormatting>
  <conditionalFormatting sqref="L45">
    <cfRule type="containsText" dxfId="129" priority="76" operator="containsText" text="х!">
      <formula>NOT(ISERROR(SEARCH("х!",L45)))</formula>
    </cfRule>
  </conditionalFormatting>
  <conditionalFormatting sqref="L45">
    <cfRule type="containsBlanks" dxfId="128" priority="75">
      <formula>LEN(TRIM(L45))=0</formula>
    </cfRule>
  </conditionalFormatting>
  <conditionalFormatting sqref="I52:K52 C52:G52">
    <cfRule type="containsText" dxfId="127" priority="74" operator="containsText" text="х!">
      <formula>NOT(ISERROR(SEARCH("х!",C52)))</formula>
    </cfRule>
  </conditionalFormatting>
  <conditionalFormatting sqref="I52:K52 C52:G52">
    <cfRule type="containsBlanks" dxfId="126" priority="73">
      <formula>LEN(TRIM(C52))=0</formula>
    </cfRule>
  </conditionalFormatting>
  <conditionalFormatting sqref="L52">
    <cfRule type="containsText" dxfId="125" priority="72" operator="containsText" text="х!">
      <formula>NOT(ISERROR(SEARCH("х!",L52)))</formula>
    </cfRule>
  </conditionalFormatting>
  <conditionalFormatting sqref="L52">
    <cfRule type="containsBlanks" dxfId="124" priority="71">
      <formula>LEN(TRIM(L52))=0</formula>
    </cfRule>
  </conditionalFormatting>
  <conditionalFormatting sqref="L52">
    <cfRule type="containsText" dxfId="123" priority="70" operator="containsText" text="х!">
      <formula>NOT(ISERROR(SEARCH("х!",L52)))</formula>
    </cfRule>
  </conditionalFormatting>
  <conditionalFormatting sqref="L52">
    <cfRule type="containsBlanks" dxfId="122" priority="69">
      <formula>LEN(TRIM(L52))=0</formula>
    </cfRule>
  </conditionalFormatting>
  <conditionalFormatting sqref="I59:K59 C59:G59">
    <cfRule type="containsText" dxfId="121" priority="68" operator="containsText" text="х!">
      <formula>NOT(ISERROR(SEARCH("х!",C59)))</formula>
    </cfRule>
  </conditionalFormatting>
  <conditionalFormatting sqref="I59:K59 C59:G59">
    <cfRule type="containsBlanks" dxfId="120" priority="67">
      <formula>LEN(TRIM(C59))=0</formula>
    </cfRule>
  </conditionalFormatting>
  <conditionalFormatting sqref="L59">
    <cfRule type="containsText" dxfId="119" priority="66" operator="containsText" text="х!">
      <formula>NOT(ISERROR(SEARCH("х!",L59)))</formula>
    </cfRule>
  </conditionalFormatting>
  <conditionalFormatting sqref="L59">
    <cfRule type="containsBlanks" dxfId="118" priority="65">
      <formula>LEN(TRIM(L59))=0</formula>
    </cfRule>
  </conditionalFormatting>
  <conditionalFormatting sqref="L59">
    <cfRule type="containsText" dxfId="117" priority="64" operator="containsText" text="х!">
      <formula>NOT(ISERROR(SEARCH("х!",L59)))</formula>
    </cfRule>
  </conditionalFormatting>
  <conditionalFormatting sqref="L59">
    <cfRule type="containsBlanks" dxfId="116" priority="63">
      <formula>LEN(TRIM(L59))=0</formula>
    </cfRule>
  </conditionalFormatting>
  <conditionalFormatting sqref="C50:G50 U50:W50 Q50:S50 M50:O50 I50:K50">
    <cfRule type="containsText" dxfId="115" priority="62" operator="containsText" text="х!">
      <formula>NOT(ISERROR(SEARCH("х!",C50)))</formula>
    </cfRule>
  </conditionalFormatting>
  <conditionalFormatting sqref="C50:G50 U50:W50 Q50:S50 M50:O50 I50:K50">
    <cfRule type="containsBlanks" dxfId="114" priority="61">
      <formula>LEN(TRIM(C50))=0</formula>
    </cfRule>
  </conditionalFormatting>
  <conditionalFormatting sqref="C55:G55 U55:W55 Q55:S55 M55:O55 I55:K55">
    <cfRule type="containsText" dxfId="113" priority="60" operator="containsText" text="х!">
      <formula>NOT(ISERROR(SEARCH("х!",C55)))</formula>
    </cfRule>
  </conditionalFormatting>
  <conditionalFormatting sqref="C55:G55 U55:W55 Q55:S55 M55:O55 I55:K55">
    <cfRule type="containsBlanks" dxfId="112" priority="59">
      <formula>LEN(TRIM(C55))=0</formula>
    </cfRule>
  </conditionalFormatting>
  <conditionalFormatting sqref="C57:G57 U57:W57 Q57:S57 M57:O57 I57:K57">
    <cfRule type="containsText" dxfId="111" priority="58" operator="containsText" text="х!">
      <formula>NOT(ISERROR(SEARCH("х!",C57)))</formula>
    </cfRule>
  </conditionalFormatting>
  <conditionalFormatting sqref="C57:G57 U57:W57 Q57:S57 M57:O57 I57:K57">
    <cfRule type="containsBlanks" dxfId="110" priority="57">
      <formula>LEN(TRIM(C57))=0</formula>
    </cfRule>
  </conditionalFormatting>
  <conditionalFormatting sqref="T59">
    <cfRule type="containsText" dxfId="109" priority="56" operator="containsText" text="х!">
      <formula>NOT(ISERROR(SEARCH("х!",T59)))</formula>
    </cfRule>
  </conditionalFormatting>
  <conditionalFormatting sqref="T59">
    <cfRule type="containsBlanks" dxfId="108" priority="55">
      <formula>LEN(TRIM(T59))=0</formula>
    </cfRule>
  </conditionalFormatting>
  <conditionalFormatting sqref="T59">
    <cfRule type="containsText" dxfId="107" priority="54" operator="containsText" text="х!">
      <formula>NOT(ISERROR(SEARCH("х!",T59)))</formula>
    </cfRule>
  </conditionalFormatting>
  <conditionalFormatting sqref="T59">
    <cfRule type="containsBlanks" dxfId="106" priority="53">
      <formula>LEN(TRIM(T59))=0</formula>
    </cfRule>
  </conditionalFormatting>
  <conditionalFormatting sqref="AB59">
    <cfRule type="containsText" dxfId="105" priority="52" operator="containsText" text="х!">
      <formula>NOT(ISERROR(SEARCH("х!",AB59)))</formula>
    </cfRule>
  </conditionalFormatting>
  <conditionalFormatting sqref="AB59">
    <cfRule type="containsBlanks" dxfId="104" priority="51">
      <formula>LEN(TRIM(AB59))=0</formula>
    </cfRule>
  </conditionalFormatting>
  <conditionalFormatting sqref="I52:K52 C52:G52">
    <cfRule type="containsText" dxfId="103" priority="50" operator="containsText" text="х!">
      <formula>NOT(ISERROR(SEARCH("х!",C52)))</formula>
    </cfRule>
  </conditionalFormatting>
  <conditionalFormatting sqref="I52:K52 C52:G52">
    <cfRule type="containsBlanks" dxfId="102" priority="49">
      <formula>LEN(TRIM(C52))=0</formula>
    </cfRule>
  </conditionalFormatting>
  <conditionalFormatting sqref="L52">
    <cfRule type="containsText" dxfId="101" priority="48" operator="containsText" text="х!">
      <formula>NOT(ISERROR(SEARCH("х!",L52)))</formula>
    </cfRule>
  </conditionalFormatting>
  <conditionalFormatting sqref="L52">
    <cfRule type="containsBlanks" dxfId="100" priority="47">
      <formula>LEN(TRIM(L52))=0</formula>
    </cfRule>
  </conditionalFormatting>
  <conditionalFormatting sqref="L52">
    <cfRule type="containsText" dxfId="99" priority="46" operator="containsText" text="х!">
      <formula>NOT(ISERROR(SEARCH("х!",L52)))</formula>
    </cfRule>
  </conditionalFormatting>
  <conditionalFormatting sqref="L52">
    <cfRule type="containsBlanks" dxfId="98" priority="45">
      <formula>LEN(TRIM(L52))=0</formula>
    </cfRule>
  </conditionalFormatting>
  <conditionalFormatting sqref="T52">
    <cfRule type="containsText" dxfId="97" priority="44" operator="containsText" text="х!">
      <formula>NOT(ISERROR(SEARCH("х!",T52)))</formula>
    </cfRule>
  </conditionalFormatting>
  <conditionalFormatting sqref="T52">
    <cfRule type="containsBlanks" dxfId="96" priority="43">
      <formula>LEN(TRIM(T52))=0</formula>
    </cfRule>
  </conditionalFormatting>
  <conditionalFormatting sqref="T52">
    <cfRule type="containsText" dxfId="95" priority="42" operator="containsText" text="х!">
      <formula>NOT(ISERROR(SEARCH("х!",T52)))</formula>
    </cfRule>
  </conditionalFormatting>
  <conditionalFormatting sqref="T52">
    <cfRule type="containsBlanks" dxfId="94" priority="41">
      <formula>LEN(TRIM(T52))=0</formula>
    </cfRule>
  </conditionalFormatting>
  <conditionalFormatting sqref="AB52">
    <cfRule type="containsText" dxfId="93" priority="40" operator="containsText" text="х!">
      <formula>NOT(ISERROR(SEARCH("х!",AB52)))</formula>
    </cfRule>
  </conditionalFormatting>
  <conditionalFormatting sqref="AB52">
    <cfRule type="containsBlanks" dxfId="92" priority="39">
      <formula>LEN(TRIM(AB52))=0</formula>
    </cfRule>
  </conditionalFormatting>
  <conditionalFormatting sqref="I45:K45 C45:G45">
    <cfRule type="containsText" dxfId="91" priority="38" operator="containsText" text="х!">
      <formula>NOT(ISERROR(SEARCH("х!",C45)))</formula>
    </cfRule>
  </conditionalFormatting>
  <conditionalFormatting sqref="I45:K45 C45:G45">
    <cfRule type="containsBlanks" dxfId="90" priority="37">
      <formula>LEN(TRIM(C45))=0</formula>
    </cfRule>
  </conditionalFormatting>
  <conditionalFormatting sqref="L45">
    <cfRule type="containsText" dxfId="89" priority="36" operator="containsText" text="х!">
      <formula>NOT(ISERROR(SEARCH("х!",L45)))</formula>
    </cfRule>
  </conditionalFormatting>
  <conditionalFormatting sqref="L45">
    <cfRule type="containsBlanks" dxfId="88" priority="35">
      <formula>LEN(TRIM(L45))=0</formula>
    </cfRule>
  </conditionalFormatting>
  <conditionalFormatting sqref="L45">
    <cfRule type="containsText" dxfId="87" priority="34" operator="containsText" text="х!">
      <formula>NOT(ISERROR(SEARCH("х!",L45)))</formula>
    </cfRule>
  </conditionalFormatting>
  <conditionalFormatting sqref="L45">
    <cfRule type="containsBlanks" dxfId="86" priority="33">
      <formula>LEN(TRIM(L45))=0</formula>
    </cfRule>
  </conditionalFormatting>
  <conditionalFormatting sqref="T45">
    <cfRule type="containsText" dxfId="85" priority="32" operator="containsText" text="х!">
      <formula>NOT(ISERROR(SEARCH("х!",T45)))</formula>
    </cfRule>
  </conditionalFormatting>
  <conditionalFormatting sqref="T45">
    <cfRule type="containsBlanks" dxfId="84" priority="31">
      <formula>LEN(TRIM(T45))=0</formula>
    </cfRule>
  </conditionalFormatting>
  <conditionalFormatting sqref="T45">
    <cfRule type="containsText" dxfId="83" priority="30" operator="containsText" text="х!">
      <formula>NOT(ISERROR(SEARCH("х!",T45)))</formula>
    </cfRule>
  </conditionalFormatting>
  <conditionalFormatting sqref="T45">
    <cfRule type="containsBlanks" dxfId="82" priority="29">
      <formula>LEN(TRIM(T45))=0</formula>
    </cfRule>
  </conditionalFormatting>
  <conditionalFormatting sqref="AB45">
    <cfRule type="containsText" dxfId="81" priority="28" operator="containsText" text="х!">
      <formula>NOT(ISERROR(SEARCH("х!",AB45)))</formula>
    </cfRule>
  </conditionalFormatting>
  <conditionalFormatting sqref="AB45">
    <cfRule type="containsBlanks" dxfId="80" priority="27">
      <formula>LEN(TRIM(AB45))=0</formula>
    </cfRule>
  </conditionalFormatting>
  <conditionalFormatting sqref="I37:K37 C37:G37">
    <cfRule type="containsText" dxfId="79" priority="26" operator="containsText" text="х!">
      <formula>NOT(ISERROR(SEARCH("х!",C37)))</formula>
    </cfRule>
  </conditionalFormatting>
  <conditionalFormatting sqref="I37:K37 C37:G37">
    <cfRule type="containsBlanks" dxfId="78" priority="25">
      <formula>LEN(TRIM(C37))=0</formula>
    </cfRule>
  </conditionalFormatting>
  <conditionalFormatting sqref="L37">
    <cfRule type="containsText" dxfId="77" priority="24" operator="containsText" text="х!">
      <formula>NOT(ISERROR(SEARCH("х!",L37)))</formula>
    </cfRule>
  </conditionalFormatting>
  <conditionalFormatting sqref="L37">
    <cfRule type="containsBlanks" dxfId="76" priority="23">
      <formula>LEN(TRIM(L37))=0</formula>
    </cfRule>
  </conditionalFormatting>
  <conditionalFormatting sqref="L37">
    <cfRule type="containsText" dxfId="75" priority="22" operator="containsText" text="х!">
      <formula>NOT(ISERROR(SEARCH("х!",L37)))</formula>
    </cfRule>
  </conditionalFormatting>
  <conditionalFormatting sqref="L37">
    <cfRule type="containsBlanks" dxfId="74" priority="21">
      <formula>LEN(TRIM(L37))=0</formula>
    </cfRule>
  </conditionalFormatting>
  <conditionalFormatting sqref="T37">
    <cfRule type="containsText" dxfId="73" priority="20" operator="containsText" text="х!">
      <formula>NOT(ISERROR(SEARCH("х!",T37)))</formula>
    </cfRule>
  </conditionalFormatting>
  <conditionalFormatting sqref="T37">
    <cfRule type="containsBlanks" dxfId="72" priority="19">
      <formula>LEN(TRIM(T37))=0</formula>
    </cfRule>
  </conditionalFormatting>
  <conditionalFormatting sqref="T37">
    <cfRule type="containsText" dxfId="71" priority="18" operator="containsText" text="х!">
      <formula>NOT(ISERROR(SEARCH("х!",T37)))</formula>
    </cfRule>
  </conditionalFormatting>
  <conditionalFormatting sqref="T37">
    <cfRule type="containsBlanks" dxfId="70" priority="17">
      <formula>LEN(TRIM(T37))=0</formula>
    </cfRule>
  </conditionalFormatting>
  <conditionalFormatting sqref="AB37">
    <cfRule type="containsText" dxfId="69" priority="16" operator="containsText" text="х!">
      <formula>NOT(ISERROR(SEARCH("х!",AB37)))</formula>
    </cfRule>
  </conditionalFormatting>
  <conditionalFormatting sqref="AB37">
    <cfRule type="containsBlanks" dxfId="68" priority="15">
      <formula>LEN(TRIM(AB37))=0</formula>
    </cfRule>
  </conditionalFormatting>
  <conditionalFormatting sqref="T48">
    <cfRule type="containsText" dxfId="67" priority="14" operator="containsText" text="х!">
      <formula>NOT(ISERROR(SEARCH("х!",T48)))</formula>
    </cfRule>
  </conditionalFormatting>
  <conditionalFormatting sqref="T48">
    <cfRule type="containsBlanks" dxfId="66" priority="13">
      <formula>LEN(TRIM(T48))=0</formula>
    </cfRule>
  </conditionalFormatting>
  <conditionalFormatting sqref="T48">
    <cfRule type="containsText" dxfId="65" priority="12" operator="containsText" text="х!">
      <formula>NOT(ISERROR(SEARCH("х!",T48)))</formula>
    </cfRule>
  </conditionalFormatting>
  <conditionalFormatting sqref="T48">
    <cfRule type="containsBlanks" dxfId="64" priority="11">
      <formula>LEN(TRIM(T48))=0</formula>
    </cfRule>
  </conditionalFormatting>
  <conditionalFormatting sqref="M52:O52">
    <cfRule type="containsText" dxfId="47" priority="10" operator="containsText" text="х!">
      <formula>NOT(ISERROR(SEARCH("х!",M52)))</formula>
    </cfRule>
  </conditionalFormatting>
  <conditionalFormatting sqref="M52:O52">
    <cfRule type="containsBlanks" dxfId="45" priority="9">
      <formula>LEN(TRIM(M52))=0</formula>
    </cfRule>
  </conditionalFormatting>
  <conditionalFormatting sqref="M59:O59">
    <cfRule type="containsText" dxfId="43" priority="8" operator="containsText" text="х!">
      <formula>NOT(ISERROR(SEARCH("х!",M59)))</formula>
    </cfRule>
  </conditionalFormatting>
  <conditionalFormatting sqref="M59:O59">
    <cfRule type="containsBlanks" dxfId="41" priority="7">
      <formula>LEN(TRIM(M59))=0</formula>
    </cfRule>
  </conditionalFormatting>
  <conditionalFormatting sqref="M52:O52">
    <cfRule type="containsText" dxfId="33" priority="6" operator="containsText" text="х!">
      <formula>NOT(ISERROR(SEARCH("х!",M52)))</formula>
    </cfRule>
  </conditionalFormatting>
  <conditionalFormatting sqref="M52:O52">
    <cfRule type="containsBlanks" dxfId="31" priority="5">
      <formula>LEN(TRIM(M52))=0</formula>
    </cfRule>
  </conditionalFormatting>
  <conditionalFormatting sqref="M45:O45">
    <cfRule type="containsText" dxfId="29" priority="4" operator="containsText" text="х!">
      <formula>NOT(ISERROR(SEARCH("х!",M45)))</formula>
    </cfRule>
  </conditionalFormatting>
  <conditionalFormatting sqref="M45:O45">
    <cfRule type="containsBlanks" dxfId="27" priority="3">
      <formula>LEN(TRIM(M45))=0</formula>
    </cfRule>
  </conditionalFormatting>
  <conditionalFormatting sqref="M37:O37">
    <cfRule type="containsText" dxfId="25" priority="2" operator="containsText" text="х!">
      <formula>NOT(ISERROR(SEARCH("х!",M37)))</formula>
    </cfRule>
  </conditionalFormatting>
  <conditionalFormatting sqref="M37:O37">
    <cfRule type="containsBlanks" dxfId="23" priority="1">
      <formula>LEN(TRIM(M37))=0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2019-09-09T06:09:00Z</dcterms:modified>
</cp:coreProperties>
</file>