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W33" i="19"/>
  <c r="V33"/>
  <c r="U33"/>
  <c r="T33"/>
  <c r="S33"/>
  <c r="R33"/>
  <c r="Q33"/>
  <c r="P33"/>
  <c r="O33"/>
  <c r="N33"/>
  <c r="M33"/>
  <c r="K33"/>
  <c r="J33"/>
  <c r="I33"/>
  <c r="G33"/>
  <c r="W41"/>
  <c r="V41"/>
  <c r="U41"/>
  <c r="T41"/>
  <c r="S41"/>
  <c r="R41"/>
  <c r="Q41"/>
  <c r="P41"/>
  <c r="O41"/>
  <c r="N41"/>
  <c r="M41"/>
  <c r="K41"/>
  <c r="J41"/>
  <c r="I41"/>
  <c r="G41"/>
  <c r="W50"/>
  <c r="V50"/>
  <c r="U50"/>
  <c r="T50"/>
  <c r="S50"/>
  <c r="R50"/>
  <c r="Q50"/>
  <c r="P50"/>
  <c r="O50"/>
  <c r="N50"/>
  <c r="M50"/>
  <c r="K50"/>
  <c r="J50"/>
  <c r="I50"/>
  <c r="G50"/>
  <c r="F55"/>
  <c r="F39"/>
  <c r="F31"/>
  <c r="W57"/>
  <c r="V57"/>
  <c r="U57"/>
  <c r="T57"/>
  <c r="S57"/>
  <c r="R57"/>
  <c r="Q57"/>
  <c r="P57"/>
  <c r="O57"/>
  <c r="N57"/>
  <c r="M57"/>
  <c r="K57"/>
  <c r="J57"/>
  <c r="I57"/>
  <c r="G57"/>
  <c r="AB48"/>
  <c r="T48"/>
  <c r="AB26"/>
  <c r="F26"/>
  <c r="E26"/>
  <c r="C26"/>
  <c r="F48" s="1"/>
  <c r="AB20"/>
  <c r="F20"/>
  <c r="E20"/>
  <c r="C20"/>
  <c r="C39" i="7"/>
  <c r="E48" i="19" l="1"/>
  <c r="C48"/>
  <c r="V78" i="18"/>
  <c r="U78"/>
  <c r="T78"/>
  <c r="S78"/>
  <c r="R78"/>
  <c r="Q78"/>
  <c r="P78"/>
  <c r="O78"/>
  <c r="N78"/>
  <c r="M78"/>
  <c r="L78"/>
  <c r="K78"/>
  <c r="J78"/>
  <c r="I78"/>
  <c r="H78"/>
  <c r="G78"/>
  <c r="F78"/>
  <c r="E78"/>
  <c r="D78"/>
  <c r="V75"/>
  <c r="U75"/>
  <c r="T75"/>
  <c r="S75"/>
  <c r="R75"/>
  <c r="Q75"/>
  <c r="P75"/>
  <c r="O75"/>
  <c r="N75"/>
  <c r="M75"/>
  <c r="U70"/>
  <c r="P70"/>
  <c r="C69"/>
  <c r="B69"/>
  <c r="V62"/>
  <c r="V70" s="1"/>
  <c r="U62"/>
  <c r="T62"/>
  <c r="T70" s="1"/>
  <c r="S62"/>
  <c r="S70" s="1"/>
  <c r="R62"/>
  <c r="R70" s="1"/>
  <c r="Q62"/>
  <c r="Q70" s="1"/>
  <c r="P62"/>
  <c r="O62"/>
  <c r="O70" s="1"/>
  <c r="N62"/>
  <c r="N70" s="1"/>
  <c r="M62"/>
  <c r="M70" s="1"/>
  <c r="B51"/>
  <c r="C51" s="1"/>
  <c r="C72" s="1"/>
  <c r="AP22"/>
  <c r="AN19"/>
  <c r="B42"/>
  <c r="C42" s="1"/>
  <c r="D42" s="1"/>
  <c r="E42" s="1"/>
  <c r="F42" s="1"/>
  <c r="G42" s="1"/>
  <c r="H42" s="1"/>
  <c r="I42" s="1"/>
  <c r="J42" s="1"/>
  <c r="K42" s="1"/>
  <c r="L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M42" l="1"/>
  <c r="N42" s="1"/>
  <c r="O42" s="1"/>
  <c r="P42" s="1"/>
  <c r="Q42" s="1"/>
  <c r="R42" s="1"/>
  <c r="S42" s="1"/>
  <c r="T42" s="1"/>
  <c r="U42" s="1"/>
  <c r="V42" s="1"/>
  <c r="B59"/>
  <c r="B61" s="1"/>
  <c r="B72"/>
  <c r="D60"/>
  <c r="E60" s="1"/>
  <c r="F60" s="1"/>
  <c r="G60" s="1"/>
  <c r="H60" s="1"/>
  <c r="I60" s="1"/>
  <c r="J60" s="1"/>
  <c r="K60" s="1"/>
  <c r="L60" s="1"/>
  <c r="M60" s="1"/>
  <c r="N60" s="1"/>
  <c r="O60" s="1"/>
  <c r="P60" s="1"/>
  <c r="Q60" s="1"/>
  <c r="R60" s="1"/>
  <c r="S60" s="1"/>
  <c r="T60" s="1"/>
  <c r="U60" s="1"/>
  <c r="V60" s="1"/>
  <c r="D51"/>
  <c r="D72" s="1"/>
  <c r="C59"/>
  <c r="C61" s="1"/>
  <c r="AG17"/>
  <c r="D52" s="1"/>
  <c r="D58" s="1"/>
  <c r="AF18"/>
  <c r="C63" l="1"/>
  <c r="C64" s="1"/>
  <c r="C68"/>
  <c r="B63"/>
  <c r="B64" s="1"/>
  <c r="B68"/>
  <c r="D59"/>
  <c r="D61" s="1"/>
  <c r="E51"/>
  <c r="E72" s="1"/>
  <c r="AF19"/>
  <c r="AG18"/>
  <c r="E52" s="1"/>
  <c r="E58" s="1"/>
  <c r="C65" l="1"/>
  <c r="C71"/>
  <c r="C76" s="1"/>
  <c r="C79" s="1"/>
  <c r="D63"/>
  <c r="D64" s="1"/>
  <c r="D68"/>
  <c r="B65"/>
  <c r="B71"/>
  <c r="B76"/>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L64"/>
  <c r="M59"/>
  <c r="M61" s="1"/>
  <c r="N51"/>
  <c r="N72" s="1"/>
  <c r="AF28"/>
  <c r="AG27"/>
  <c r="N52" s="1"/>
  <c r="N58" s="1"/>
  <c r="K77" l="1"/>
  <c r="K80"/>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H20" s="1"/>
  <c r="C20"/>
  <c r="T81" i="18" l="1"/>
  <c r="T80"/>
  <c r="T83" s="1"/>
  <c r="V65"/>
  <c r="V71"/>
  <c r="V76" s="1"/>
  <c r="U79"/>
  <c r="U81" s="1"/>
  <c r="U77"/>
  <c r="U82" s="1"/>
  <c r="V80" l="1"/>
  <c r="V79"/>
  <c r="V81" s="1"/>
  <c r="V77"/>
  <c r="V82" s="1"/>
  <c r="U80"/>
  <c r="U83" s="1"/>
  <c r="P48" i="19"/>
  <c r="L48"/>
  <c r="P26"/>
  <c r="P23" s="1"/>
  <c r="T26"/>
  <c r="X26"/>
  <c r="F22" i="18" l="1"/>
  <c r="H48" i="19"/>
  <c r="C22" i="6" l="1"/>
  <c r="C21"/>
  <c r="P46" i="19" l="1"/>
  <c r="F24" l="1"/>
  <c r="F25"/>
  <c r="F29"/>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47" i="19"/>
  <c r="Z47"/>
  <c r="Y47"/>
  <c r="W47"/>
  <c r="V47"/>
  <c r="U47"/>
  <c r="S47"/>
  <c r="R47"/>
  <c r="Q47"/>
  <c r="O47"/>
  <c r="N47"/>
  <c r="M47"/>
  <c r="K47"/>
  <c r="J47"/>
  <c r="I47"/>
  <c r="G47"/>
  <c r="P47"/>
  <c r="AA26"/>
  <c r="Z26"/>
  <c r="Y26"/>
  <c r="W26"/>
  <c r="V26"/>
  <c r="U26"/>
  <c r="S26"/>
  <c r="R26"/>
  <c r="Q26"/>
  <c r="O26"/>
  <c r="N26"/>
  <c r="M26"/>
  <c r="K26"/>
  <c r="J26"/>
  <c r="I26"/>
  <c r="G26"/>
  <c r="AA20"/>
  <c r="Z20"/>
  <c r="Y20"/>
  <c r="X20"/>
  <c r="W20"/>
  <c r="V20"/>
  <c r="U20"/>
  <c r="S20"/>
  <c r="R20"/>
  <c r="Q20"/>
  <c r="P20"/>
  <c r="O20"/>
  <c r="N20"/>
  <c r="M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T20" i="19" l="1"/>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Y82" l="1"/>
  <c r="AA82"/>
  <c r="Z7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<sst xmlns="http://schemas.openxmlformats.org/spreadsheetml/2006/main" count="3563" uniqueCount="582">
  <si>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</si>
  <si>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</si>
  <si>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</si>
  <si>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</si>
  <si>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</si>
  <si>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</si>
  <si>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</si>
  <si>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</si>
  <si>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</si>
  <si>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</si>
  <si>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</si>
  <si>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</si>
  <si>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</si>
  <si>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</si>
  <si>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</si>
  <si>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</si>
  <si>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</si>
  <si>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</si>
  <si>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</si>
  <si>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</si>
  <si>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</si>
  <si>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</si>
  <si>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</si>
  <si>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</si>
  <si>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</si>
  <si>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</si>
  <si>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</si>
  <si>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</si>
  <si>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</si>
  <si>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</si>
  <si>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</si>
  <si>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</si>
  <si>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</si>
  <si>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</si>
  <si>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</si>
  <si>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</si>
  <si>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</si>
  <si>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</si>
  <si>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</si>
  <si>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</si>
  <si>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</si>
  <si>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</si>
  <si>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</si>
  <si>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</si>
  <si>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</si>
  <si>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</si>
  <si>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</si>
  <si>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</si>
  <si>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</si>
  <si>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</si>
  <si>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</si>
  <si>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</si>
  <si>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</si>
  <si>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</si>
  <si>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</si>
  <si>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</si>
  <si>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</si>
  <si>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</si>
  <si>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</si>
  <si>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</si>
  <si>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</si>
  <si>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</si>
  <si>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</si>
  <si>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</si>
  <si>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</si>
  <si>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</si>
  <si>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</si>
  <si>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</si>
  <si>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</si>
  <si>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</si>
  <si>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</si>
  <si>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</si>
  <si>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</si>
  <si>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</si>
  <si>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</si>
  <si>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</si>
  <si>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</si>
  <si>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</si>
  <si>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</si>
  <si>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</si>
  <si>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</si>
  <si>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</si>
  <si>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</si>
  <si>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</si>
  <si>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</si>
  <si>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</si>
  <si>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</si>
  <si>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</si>
  <si>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</si>
  <si>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</si>
  <si>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</si>
  <si>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</si>
  <si>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</si>
  <si>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</si>
  <si>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</si>
  <si>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</si>
  <si>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</si>
  <si>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</si>
  <si>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</si>
  <si>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</si>
  <si>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</si>
  <si>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</si>
  <si>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</si>
  <si>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</si>
  <si>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</si>
  <si>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</si>
  <si>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</si>
  <si>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</si>
  <si>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</si>
  <si>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</si>
  <si>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</si>
  <si>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</si>
  <si>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</si>
  <si>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</si>
  <si>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</si>
  <si>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</si>
  <si>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</si>
  <si>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</si>
  <si>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</si>
  <si>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</si>
  <si>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</si>
  <si>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</si>
  <si>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</si>
  <si>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</si>
  <si>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</si>
  <si>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</si>
  <si>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</si>
  <si>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</si>
  <si>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</si>
  <si>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</si>
  <si>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</si>
  <si>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</si>
  <si>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</si>
  <si>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</si>
  <si>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</si>
  <si>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</si>
  <si>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</si>
  <si>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</si>
  <si>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</si>
  <si>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</si>
  <si>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</si>
  <si>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</si>
  <si>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</si>
  <si>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</si>
  <si>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</si>
  <si>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</si>
  <si>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</si>
  <si>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</si>
  <si>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</si>
  <si>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</si>
  <si>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</si>
  <si>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</si>
  <si>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</si>
  <si>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</si>
  <si>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</si>
  <si>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</si>
  <si>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</si>
  <si>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</si>
  <si>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</si>
  <si>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</si>
  <si>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</si>
  <si>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</si>
  <si>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</si>
  <si>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</si>
  <si>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</si>
  <si>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</si>
  <si>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</si>
  <si>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</si>
  <si>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</si>
  <si>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</si>
  <si>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</si>
  <si>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</si>
  <si>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</si>
  <si>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</si>
  <si>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</si>
  <si>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</si>
  <si>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</si>
  <si>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</si>
  <si>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</si>
  <si>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</si>
  <si>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</si>
  <si>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</si>
  <si>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</si>
  <si>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</si>
  <si>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</si>
  <si>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</si>
  <si>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</si>
  <si>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</si>
  <si>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</si>
  <si>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</si>
  <si>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</si>
  <si>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</si>
  <si>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</si>
  <si>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</si>
  <si>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</si>
  <si>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</si>
  <si>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</si>
  <si>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</si>
  <si>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</si>
  <si>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</si>
  <si>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</si>
  <si>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</si>
  <si>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</si>
  <si>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</si>
  <si>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</si>
  <si>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</si>
  <si>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</si>
  <si>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</si>
  <si>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</si>
  <si>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</si>
  <si>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</si>
  <si>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</si>
  <si>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</si>
  <si>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</si>
  <si>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</si>
  <si>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</si>
  <si>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</si>
  <si>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</si>
  <si>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</si>
  <si>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</si>
  <si>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</si>
  <si>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</si>
  <si>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</si>
  <si>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</si>
  <si>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</si>
  <si>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</si>
  <si>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</si>
  <si>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</si>
  <si>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</si>
  <si>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</si>
  <si>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</si>
  <si>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</si>
  <si>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</si>
  <si>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</si>
  <si>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</si>
  <si>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</si>
  <si>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</si>
  <si>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</si>
  <si>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</si>
  <si>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</si>
  <si>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</si>
  <si>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</si>
  <si>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</si>
  <si>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</si>
  <si>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</si>
  <si>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</si>
  <si>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</si>
  <si>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</si>
  <si>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</si>
  <si>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</si>
  <si>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</si>
  <si>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</si>
  <si>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</si>
  <si>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</si>
  <si>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</si>
  <si>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</si>
  <si>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</si>
  <si>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</si>
  <si>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</si>
  <si>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</si>
  <si>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</si>
  <si>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</si>
  <si>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</si>
  <si>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</si>
  <si>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</si>
  <si>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</si>
  <si>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</si>
  <si>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</si>
  <si>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</si>
  <si>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</si>
  <si>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</si>
  <si>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</si>
  <si>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</si>
  <si>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</si>
  <si>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</si>
  <si>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</si>
  <si>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</si>
  <si>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</si>
  <si>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</si>
  <si>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</si>
  <si>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</si>
  <si>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</si>
  <si>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</si>
  <si>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</si>
  <si>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</si>
  <si>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</si>
  <si>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</si>
  <si>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</si>
  <si>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</si>
  <si>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</si>
  <si>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</si>
  <si>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</si>
  <si>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</si>
  <si>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</si>
  <si>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</si>
  <si>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</si>
  <si>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</si>
  <si>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</si>
  <si>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</si>
  <si>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</si>
  <si>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</si>
  <si>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</si>
  <si>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</si>
  <si>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</si>
  <si>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</si>
  <si>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</si>
  <si>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</si>
  <si>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</si>
  <si>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</si>
  <si>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</si>
  <si>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</si>
  <si>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</si>
  <si>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</si>
  <si>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</si>
  <si>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</si>
  <si>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</si>
  <si>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</si>
  <si>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</si>
  <si>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</si>
  <si>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</si>
  <si>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</si>
  <si>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</si>
  <si>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</si>
  <si>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</si>
  <si>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</si>
  <si>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</si>
  <si>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</si>
  <si>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</si>
  <si>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</si>
  <si>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</si>
  <si>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</si>
  <si>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</si>
  <si>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</si>
  <si>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</si>
  <si>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</si>
  <si>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</si>
  <si>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</si>
  <si>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</si>
  <si>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</si>
  <si>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</si>
  <si>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</si>
  <si>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</si>
  <si>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</si>
  <si>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</si>
  <si>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</si>
  <si>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</si>
  <si>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</si>
  <si>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</si>
  <si>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</si>
  <si>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</si>
  <si>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</si>
  <si>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</si>
  <si>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</si>
  <si>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</si>
  <si>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</si>
  <si>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</si>
  <si>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</si>
  <si>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</si>
  <si>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</si>
  <si>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</si>
  <si>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</si>
  <si>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</si>
  <si>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</si>
  <si>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</si>
  <si>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</si>
  <si>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</si>
  <si>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</si>
  <si>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</si>
  <si>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</si>
  <si>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</si>
  <si>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</si>
  <si>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</si>
  <si>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</si>
  <si>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</si>
  <si>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</si>
  <si>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</si>
  <si>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</si>
  <si>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</si>
  <si>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</si>
  <si>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</si>
  <si>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</si>
  <si>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</si>
  <si>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</si>
  <si>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</si>
  <si>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</si>
  <si>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</si>
  <si>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</si>
  <si>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</si>
  <si>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</si>
  <si>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</si>
  <si>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</si>
  <si>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</si>
  <si>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</si>
  <si>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</si>
  <si>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</si>
  <si>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</si>
  <si>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</si>
  <si>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</si>
  <si>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</si>
  <si>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</si>
  <si>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</si>
  <si>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</si>
  <si>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</si>
  <si>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</si>
  <si>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</si>
  <si>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</si>
  <si>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</si>
  <si>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</si>
  <si>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</si>
  <si>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</si>
  <si>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</si>
  <si>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</si>
  <si>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</si>
  <si>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</si>
  <si>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</si>
  <si>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</si>
  <si>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</si>
  <si>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</si>
  <si>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</si>
  <si>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</si>
  <si>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</si>
  <si>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</si>
  <si>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</si>
  <si>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</si>
  <si>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</si>
  <si>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</si>
  <si>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</si>
  <si>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</si>
  <si>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</si>
  <si>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</si>
  <si>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</si>
  <si>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</si>
  <si>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</si>
  <si>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</si>
  <si>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</si>
  <si>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</si>
  <si>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</si>
  <si>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</si>
  <si>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</si>
  <si>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</si>
  <si>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</si>
  <si>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</si>
  <si>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</si>
  <si>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</si>
  <si>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</si>
  <si>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</si>
  <si>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</si>
  <si>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</si>
  <si>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</si>
  <si>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</si>
  <si>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</si>
  <si>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</si>
  <si>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</si>
  <si>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</si>
  <si>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</si>
  <si>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</si>
  <si>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</si>
  <si>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</si>
  <si>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</si>
  <si>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</si>
  <si>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</si>
  <si>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</si>
  <si>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</si>
  <si>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</si>
  <si>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</si>
  <si>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</si>
  <si>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</si>
  <si>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</si>
  <si>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</si>
  <si>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</si>
  <si>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</si>
  <si>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</si>
  <si>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</si>
  <si>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</si>
  <si>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</si>
  <si>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</si>
  <si>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</si>
  <si>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</si>
  <si>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</si>
  <si>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</si>
  <si>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</si>
  <si>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</si>
  <si>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</si>
  <si>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</si>
  <si>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</si>
  <si>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</si>
  <si>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</si>
  <si>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</si>
  <si>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</si>
  <si>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</si>
  <si>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</si>
  <si>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</si>
  <si>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</si>
  <si>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</si>
  <si>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</si>
  <si>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</si>
  <si>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</si>
  <si>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</si>
  <si>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</si>
  <si>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</si>
  <si>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</si>
  <si>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</si>
  <si>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</si>
  <si>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</si>
  <si>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</si>
  <si>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</si>
  <si>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</si>
  <si>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</si>
  <si>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</si>
  <si>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</si>
  <si>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</si>
  <si>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</si>
  <si>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</si>
  <si>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</si>
  <si>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</si>
  <si>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</si>
  <si>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</si>
  <si>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</si>
  <si>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</si>
  <si>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</si>
  <si>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</si>
  <si>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</si>
  <si>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</si>
  <si>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</si>
  <si>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</si>
  <si>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</si>
  <si>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</si>
  <si>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</si>
  <si>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</si>
  <si>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</si>
  <si>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</si>
  <si>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</si>
  <si>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</si>
  <si>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</si>
  <si>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</si>
  <si>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</si>
  <si>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</si>
  <si>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</si>
  <si>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</si>
  <si>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</si>
  <si>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</si>
  <si>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</si>
  <si>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</si>
  <si>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</si>
  <si>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</si>
  <si>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</si>
  <si>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</si>
  <si>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</si>
  <si>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</si>
  <si>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</si>
  <si>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</si>
  <si>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</si>
  <si>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</si>
  <si>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</si>
  <si>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</si>
  <si>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</si>
  <si>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</si>
  <si>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</si>
  <si>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</si>
  <si>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</si>
  <si>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</si>
  <si>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</si>
  <si>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</si>
  <si>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</si>
  <si>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</si>
  <si>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</si>
  <si>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</si>
  <si>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</si>
  <si>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Установка модульной подстанции</t>
  </si>
  <si>
    <t>Акт осмотра б/н от 20.09.2018г. Хабаровская дистанция электроснабжения</t>
  </si>
  <si>
    <t>J_ДВОСТ-169</t>
  </si>
  <si>
    <t>Техническое перевооружение объекта  "Подстанция трансформаторная 2 КТПГ-400/10/0,4". Ст. Бикин. КТПН-204</t>
  </si>
  <si>
    <t>0,4 МВ×А</t>
  </si>
  <si>
    <t>КТПН-204</t>
  </si>
  <si>
    <t>КТП-10/0,4 кВ, в/в ячейки, ТМ-400 кВА</t>
  </si>
  <si>
    <t>Трансформаторная подстанция с силовым трансформатором ТМ-400/10, РУ-10 кВ, РУ-0,4 кВ</t>
  </si>
  <si>
    <t xml:space="preserve"> по состоянию на 01.01.2019</t>
  </si>
  <si>
    <t>по состоянию на 01.01.2020</t>
  </si>
  <si>
    <t xml:space="preserve"> 2. Замещение (обновление) электрической сети.  </t>
  </si>
  <si>
    <t>Год раскрытия информации: 2019 год</t>
  </si>
  <si>
    <t xml:space="preserve">План 2019 года </t>
  </si>
  <si>
    <t>Хабаровский край, г.Бикин</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</si>
</sst>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8698368"/>
        <c:axId val="72884608"/>
      </c:lineChart>
      <c:catAx>
        <c:axId val="3869836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884608"/>
        <c:crosses val="autoZero"/>
        <c:auto val="1"/>
        <c:lblAlgn val="ctr"/>
        <c:lblOffset val="100"/>
      </c:catAx>
      <c:valAx>
        <c:axId val="7288460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698368"/>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4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91524096"/>
        <c:axId val="112469120"/>
      </c:lineChart>
      <c:catAx>
        <c:axId val="91524096"/>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469120"/>
        <c:crosses val="autoZero"/>
        <c:auto val="1"/>
        <c:lblAlgn val="ctr"/>
        <c:lblOffset val="100"/>
      </c:catAx>
      <c:valAx>
        <c:axId val="112469120"/>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524096"/>
        <c:crosses val="autoZero"/>
        <c:crossBetween val="between"/>
      </c:valAx>
    </c:plotArea>
    <c:legend>
      <c:legendPos val="r"/>
      <c:layout>
        <c:manualLayout>
          <c:xMode val="edge"/>
          <c:yMode val="edge"/>
          <c:x val="0.33146067415730868"/>
          <c:y val="0.90145157387241459"/>
          <c:w val="0.35617977528090367"/>
          <c:h val="7.2464027102995862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6" zoomScale="85" zoomScaleSheetLayoutView="85" workbookViewId="0">
      <selection activeCell="C18" sqref="C1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579</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570</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571</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572</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0,4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1.33</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1.1100000000000001</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6" activePane="bottomRight" state="frozen"/>
      <selection activeCell="A14" sqref="A14"/>
      <selection pane="topRight" activeCell="I14" sqref="I14"/>
      <selection pane="bottomLeft" activeCell="A20" sqref="A20"/>
      <selection pane="bottomRight" activeCell="V51" sqref="V51"/>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J_ДВОСТ-169</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"Подстанция трансформаторная 2 КТПГ-400/10/0,4". Ст. Бикин. КТПН-204</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580</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576</v>
      </c>
      <c r="F18" s="380" t="s">
        <v>577</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1.3343999999999998</v>
      </c>
      <c r="D20" s="358" t="s">
        <v>244</v>
      </c>
      <c r="E20" s="358">
        <f t="shared" ref="E20:F20" si="0">E23</f>
        <v>1.3343999999999998</v>
      </c>
      <c r="F20" s="358">
        <f t="shared" si="0"/>
        <v>1.3343999999999998</v>
      </c>
      <c r="G20" s="358">
        <f t="shared" ref="G20:AA20" si="1">SUM(G21:G25)</f>
        <v>0</v>
      </c>
      <c r="H20" s="358">
        <v>0</v>
      </c>
      <c r="I20" s="358">
        <f t="shared" si="1"/>
        <v>0</v>
      </c>
      <c r="J20" s="358">
        <f t="shared" si="1"/>
        <v>0</v>
      </c>
      <c r="K20" s="358">
        <f t="shared" si="1"/>
        <v>0</v>
      </c>
      <c r="L20" s="358">
        <v>0</v>
      </c>
      <c r="M20" s="358">
        <f t="shared" si="1"/>
        <v>0</v>
      </c>
      <c r="N20" s="358">
        <f t="shared" si="1"/>
        <v>0</v>
      </c>
      <c r="O20" s="358">
        <f t="shared" si="1"/>
        <v>0</v>
      </c>
      <c r="P20" s="358">
        <f t="shared" si="1"/>
        <v>0</v>
      </c>
      <c r="Q20" s="358">
        <f t="shared" si="1"/>
        <v>0</v>
      </c>
      <c r="R20" s="358">
        <f t="shared" si="1"/>
        <v>0</v>
      </c>
      <c r="S20" s="358">
        <f t="shared" si="1"/>
        <v>0</v>
      </c>
      <c r="T20" s="358">
        <f t="shared" si="1"/>
        <v>0.13319999999999999</v>
      </c>
      <c r="U20" s="358">
        <f t="shared" si="1"/>
        <v>0</v>
      </c>
      <c r="V20" s="358">
        <f t="shared" si="1"/>
        <v>0</v>
      </c>
      <c r="W20" s="358">
        <f t="shared" si="1"/>
        <v>0</v>
      </c>
      <c r="X20" s="358">
        <f t="shared" si="1"/>
        <v>1.2011999999999998</v>
      </c>
      <c r="Y20" s="358">
        <f t="shared" si="1"/>
        <v>0</v>
      </c>
      <c r="Z20" s="358">
        <f t="shared" si="1"/>
        <v>0</v>
      </c>
      <c r="AA20" s="358">
        <f t="shared" si="1"/>
        <v>0</v>
      </c>
      <c r="AB20" s="358">
        <f>AB23</f>
        <v>1.3343999999999998</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1.3343999999999998</v>
      </c>
      <c r="D23" s="358" t="s">
        <v>244</v>
      </c>
      <c r="E23" s="358">
        <v>1.3343999999999998</v>
      </c>
      <c r="F23" s="358">
        <v>1.3343999999999998</v>
      </c>
      <c r="G23" s="358">
        <v>0</v>
      </c>
      <c r="H23" s="358">
        <v>0</v>
      </c>
      <c r="I23" s="358" t="s">
        <v>244</v>
      </c>
      <c r="J23" s="358" t="s">
        <v>244</v>
      </c>
      <c r="K23" s="358" t="s">
        <v>244</v>
      </c>
      <c r="L23" s="358">
        <v>0</v>
      </c>
      <c r="M23" s="358" t="s">
        <v>244</v>
      </c>
      <c r="N23" s="358" t="s">
        <v>244</v>
      </c>
      <c r="O23" s="358" t="s">
        <v>244</v>
      </c>
      <c r="P23" s="359">
        <f>P26*1.18</f>
        <v>0</v>
      </c>
      <c r="Q23" s="358" t="s">
        <v>244</v>
      </c>
      <c r="R23" s="358" t="s">
        <v>244</v>
      </c>
      <c r="S23" s="358" t="s">
        <v>244</v>
      </c>
      <c r="T23" s="359">
        <v>0.13319999999999999</v>
      </c>
      <c r="U23" s="358" t="s">
        <v>244</v>
      </c>
      <c r="V23" s="358" t="s">
        <v>244</v>
      </c>
      <c r="W23" s="358" t="s">
        <v>244</v>
      </c>
      <c r="X23" s="359">
        <v>1.2011999999999998</v>
      </c>
      <c r="Y23" s="358" t="s">
        <v>244</v>
      </c>
      <c r="Z23" s="358" t="s">
        <v>244</v>
      </c>
      <c r="AA23" s="358" t="s">
        <v>244</v>
      </c>
      <c r="AB23" s="358">
        <v>1.3343999999999998</v>
      </c>
      <c r="AC23" s="358" t="s">
        <v>244</v>
      </c>
    </row>
    <row r="24" spans="1:29" ht="16.5">
      <c r="A24" s="244" t="s">
        <v>336</v>
      </c>
      <c r="B24" s="245" t="s">
        <v>337</v>
      </c>
      <c r="C24" s="358">
        <v>0</v>
      </c>
      <c r="D24" s="358" t="s">
        <v>244</v>
      </c>
      <c r="E24" s="358">
        <v>0</v>
      </c>
      <c r="F24" s="358">
        <f t="shared" ref="F24:F60" si="2">G24+H24+L24+P24+T24+X24</f>
        <v>0</v>
      </c>
      <c r="G24" s="358">
        <v>0</v>
      </c>
      <c r="H24" s="358">
        <v>0</v>
      </c>
      <c r="I24" s="358" t="s">
        <v>244</v>
      </c>
      <c r="J24" s="358" t="s">
        <v>244</v>
      </c>
      <c r="K24" s="358" t="s">
        <v>244</v>
      </c>
      <c r="L24" s="358">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2"/>
        <v>0</v>
      </c>
      <c r="G25" s="358">
        <v>0</v>
      </c>
      <c r="H25" s="358">
        <v>0</v>
      </c>
      <c r="I25" s="358" t="s">
        <v>244</v>
      </c>
      <c r="J25" s="358" t="s">
        <v>244</v>
      </c>
      <c r="K25" s="358" t="s">
        <v>244</v>
      </c>
      <c r="L25" s="358">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1.1119999999999999</v>
      </c>
      <c r="D26" s="358" t="s">
        <v>244</v>
      </c>
      <c r="E26" s="358">
        <f t="shared" ref="E26:F26" si="3">E27+E28</f>
        <v>1.1119999999999999</v>
      </c>
      <c r="F26" s="358">
        <f t="shared" si="3"/>
        <v>1.1119999999999999</v>
      </c>
      <c r="G26" s="358">
        <f t="shared" ref="G26:AA26" si="4">SUM(G27:G30)</f>
        <v>0</v>
      </c>
      <c r="H26" s="358">
        <v>0</v>
      </c>
      <c r="I26" s="358">
        <f t="shared" si="4"/>
        <v>0</v>
      </c>
      <c r="J26" s="358">
        <f t="shared" si="4"/>
        <v>0</v>
      </c>
      <c r="K26" s="358">
        <f t="shared" si="4"/>
        <v>0</v>
      </c>
      <c r="L26" s="358">
        <v>0</v>
      </c>
      <c r="M26" s="358">
        <f t="shared" si="4"/>
        <v>0</v>
      </c>
      <c r="N26" s="358">
        <f t="shared" si="4"/>
        <v>0</v>
      </c>
      <c r="O26" s="358">
        <f t="shared" si="4"/>
        <v>0</v>
      </c>
      <c r="P26" s="358">
        <f>SUM(P27:P30)</f>
        <v>0</v>
      </c>
      <c r="Q26" s="358">
        <f t="shared" si="4"/>
        <v>0</v>
      </c>
      <c r="R26" s="358">
        <f t="shared" si="4"/>
        <v>0</v>
      </c>
      <c r="S26" s="358">
        <f t="shared" si="4"/>
        <v>0</v>
      </c>
      <c r="T26" s="358">
        <f>SUM(T27:T30)</f>
        <v>0.111</v>
      </c>
      <c r="U26" s="358">
        <f t="shared" si="4"/>
        <v>0</v>
      </c>
      <c r="V26" s="358">
        <f t="shared" si="4"/>
        <v>0</v>
      </c>
      <c r="W26" s="358">
        <f t="shared" si="4"/>
        <v>0</v>
      </c>
      <c r="X26" s="358">
        <f>SUM(X27:X30)</f>
        <v>1.0009999999999999</v>
      </c>
      <c r="Y26" s="358">
        <f t="shared" si="4"/>
        <v>0</v>
      </c>
      <c r="Z26" s="358">
        <f t="shared" si="4"/>
        <v>0</v>
      </c>
      <c r="AA26" s="358">
        <f t="shared" si="4"/>
        <v>0</v>
      </c>
      <c r="AB26" s="358">
        <f>AB27+AB28</f>
        <v>1.1119999999999999</v>
      </c>
      <c r="AC26" s="358" t="s">
        <v>244</v>
      </c>
    </row>
    <row r="27" spans="1:29" ht="16.5">
      <c r="A27" s="242" t="s">
        <v>341</v>
      </c>
      <c r="B27" s="245" t="s">
        <v>342</v>
      </c>
      <c r="C27" s="358">
        <v>0.111</v>
      </c>
      <c r="D27" s="358" t="s">
        <v>244</v>
      </c>
      <c r="E27" s="358">
        <v>0.111</v>
      </c>
      <c r="F27" s="358">
        <v>0.111</v>
      </c>
      <c r="G27" s="358">
        <v>0</v>
      </c>
      <c r="H27" s="358">
        <v>0</v>
      </c>
      <c r="I27" s="358" t="s">
        <v>244</v>
      </c>
      <c r="J27" s="358" t="s">
        <v>244</v>
      </c>
      <c r="K27" s="358" t="s">
        <v>244</v>
      </c>
      <c r="L27" s="358">
        <v>0</v>
      </c>
      <c r="M27" s="358" t="s">
        <v>244</v>
      </c>
      <c r="N27" s="358" t="s">
        <v>244</v>
      </c>
      <c r="O27" s="358" t="s">
        <v>244</v>
      </c>
      <c r="P27" s="359">
        <v>0</v>
      </c>
      <c r="Q27" s="358" t="s">
        <v>244</v>
      </c>
      <c r="R27" s="358" t="s">
        <v>244</v>
      </c>
      <c r="S27" s="358" t="s">
        <v>244</v>
      </c>
      <c r="T27" s="358">
        <v>0.111</v>
      </c>
      <c r="U27" s="358" t="s">
        <v>244</v>
      </c>
      <c r="V27" s="358" t="s">
        <v>244</v>
      </c>
      <c r="W27" s="358" t="s">
        <v>244</v>
      </c>
      <c r="X27" s="359">
        <v>0</v>
      </c>
      <c r="Y27" s="358" t="s">
        <v>244</v>
      </c>
      <c r="Z27" s="358" t="s">
        <v>244</v>
      </c>
      <c r="AA27" s="358" t="s">
        <v>244</v>
      </c>
      <c r="AB27" s="358">
        <v>0.111</v>
      </c>
      <c r="AC27" s="358" t="s">
        <v>244</v>
      </c>
    </row>
    <row r="28" spans="1:29" ht="16.5">
      <c r="A28" s="242" t="s">
        <v>343</v>
      </c>
      <c r="B28" s="245" t="s">
        <v>344</v>
      </c>
      <c r="C28" s="358">
        <v>1.0009999999999999</v>
      </c>
      <c r="D28" s="358" t="s">
        <v>244</v>
      </c>
      <c r="E28" s="358">
        <v>1.0009999999999999</v>
      </c>
      <c r="F28" s="358">
        <v>1.0009999999999999</v>
      </c>
      <c r="G28" s="358">
        <v>0</v>
      </c>
      <c r="H28" s="358">
        <v>0</v>
      </c>
      <c r="I28" s="358" t="s">
        <v>244</v>
      </c>
      <c r="J28" s="358" t="s">
        <v>244</v>
      </c>
      <c r="K28" s="358" t="s">
        <v>244</v>
      </c>
      <c r="L28" s="358">
        <v>0</v>
      </c>
      <c r="M28" s="358" t="s">
        <v>244</v>
      </c>
      <c r="N28" s="358" t="s">
        <v>244</v>
      </c>
      <c r="O28" s="358" t="s">
        <v>244</v>
      </c>
      <c r="P28" s="359">
        <v>0</v>
      </c>
      <c r="Q28" s="358" t="s">
        <v>244</v>
      </c>
      <c r="R28" s="358" t="s">
        <v>244</v>
      </c>
      <c r="S28" s="358" t="s">
        <v>244</v>
      </c>
      <c r="T28" s="359">
        <v>0</v>
      </c>
      <c r="U28" s="358" t="s">
        <v>244</v>
      </c>
      <c r="V28" s="358" t="s">
        <v>244</v>
      </c>
      <c r="W28" s="358" t="s">
        <v>244</v>
      </c>
      <c r="X28" s="358">
        <v>1.0009999999999999</v>
      </c>
      <c r="Y28" s="358" t="s">
        <v>244</v>
      </c>
      <c r="Z28" s="358" t="s">
        <v>244</v>
      </c>
      <c r="AA28" s="358" t="s">
        <v>244</v>
      </c>
      <c r="AB28" s="358">
        <v>1.0009999999999999</v>
      </c>
      <c r="AC28" s="358" t="s">
        <v>244</v>
      </c>
    </row>
    <row r="29" spans="1:29" ht="16.5">
      <c r="A29" s="242" t="s">
        <v>345</v>
      </c>
      <c r="B29" s="245" t="s">
        <v>346</v>
      </c>
      <c r="C29" s="358">
        <v>0</v>
      </c>
      <c r="D29" s="358" t="s">
        <v>244</v>
      </c>
      <c r="E29" s="358">
        <v>0</v>
      </c>
      <c r="F29" s="358">
        <f t="shared" si="2"/>
        <v>0</v>
      </c>
      <c r="G29" s="358">
        <v>0</v>
      </c>
      <c r="H29" s="358">
        <v>0</v>
      </c>
      <c r="I29" s="358" t="s">
        <v>244</v>
      </c>
      <c r="J29" s="358" t="s">
        <v>244</v>
      </c>
      <c r="K29" s="358" t="s">
        <v>244</v>
      </c>
      <c r="L29" s="358">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8">
        <v>0</v>
      </c>
      <c r="I30" s="358" t="s">
        <v>244</v>
      </c>
      <c r="J30" s="358" t="s">
        <v>244</v>
      </c>
      <c r="K30" s="358" t="s">
        <v>244</v>
      </c>
      <c r="L30" s="358">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5">G31+H31+L31+P31+T31+X31</f>
        <v>0</v>
      </c>
      <c r="G31" s="358">
        <v>0</v>
      </c>
      <c r="H31" s="358">
        <v>0</v>
      </c>
      <c r="I31" s="358" t="s">
        <v>244</v>
      </c>
      <c r="J31" s="358" t="s">
        <v>244</v>
      </c>
      <c r="K31" s="358" t="s">
        <v>244</v>
      </c>
      <c r="L31" s="358">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8">
        <v>0</v>
      </c>
      <c r="I32" s="358" t="s">
        <v>244</v>
      </c>
      <c r="J32" s="358" t="s">
        <v>244</v>
      </c>
      <c r="K32" s="358" t="s">
        <v>244</v>
      </c>
      <c r="L32" s="358">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0.4</v>
      </c>
      <c r="D33" s="358" t="s">
        <v>244</v>
      </c>
      <c r="E33" s="358">
        <v>0.4</v>
      </c>
      <c r="F33" s="358">
        <v>0.4</v>
      </c>
      <c r="G33" s="359">
        <f t="shared" ref="G33:W33" si="6">SUM(G34:G40)</f>
        <v>0</v>
      </c>
      <c r="H33" s="358">
        <v>0</v>
      </c>
      <c r="I33" s="359">
        <f t="shared" si="6"/>
        <v>0</v>
      </c>
      <c r="J33" s="359">
        <f t="shared" si="6"/>
        <v>0</v>
      </c>
      <c r="K33" s="359">
        <f t="shared" si="6"/>
        <v>0</v>
      </c>
      <c r="L33" s="358">
        <v>0</v>
      </c>
      <c r="M33" s="359">
        <f t="shared" si="6"/>
        <v>0</v>
      </c>
      <c r="N33" s="359">
        <f t="shared" si="6"/>
        <v>0</v>
      </c>
      <c r="O33" s="359">
        <f t="shared" si="6"/>
        <v>0</v>
      </c>
      <c r="P33" s="359">
        <f t="shared" si="6"/>
        <v>0</v>
      </c>
      <c r="Q33" s="359">
        <f t="shared" si="6"/>
        <v>0</v>
      </c>
      <c r="R33" s="359">
        <f t="shared" si="6"/>
        <v>0</v>
      </c>
      <c r="S33" s="359">
        <f t="shared" si="6"/>
        <v>0</v>
      </c>
      <c r="T33" s="359">
        <f t="shared" si="6"/>
        <v>0</v>
      </c>
      <c r="U33" s="359">
        <f t="shared" si="6"/>
        <v>0</v>
      </c>
      <c r="V33" s="359">
        <f t="shared" si="6"/>
        <v>0</v>
      </c>
      <c r="W33" s="359">
        <f t="shared" si="6"/>
        <v>0</v>
      </c>
      <c r="X33" s="359">
        <v>0.4</v>
      </c>
      <c r="Y33" s="358" t="s">
        <v>244</v>
      </c>
      <c r="Z33" s="358" t="s">
        <v>244</v>
      </c>
      <c r="AA33" s="358" t="s">
        <v>244</v>
      </c>
      <c r="AB33" s="358">
        <v>0.4</v>
      </c>
      <c r="AC33" s="358" t="s">
        <v>244</v>
      </c>
    </row>
    <row r="34" spans="1:29" ht="16.5">
      <c r="A34" s="244" t="s">
        <v>354</v>
      </c>
      <c r="B34" s="247" t="s">
        <v>355</v>
      </c>
      <c r="C34" s="358">
        <v>0</v>
      </c>
      <c r="D34" s="358" t="s">
        <v>244</v>
      </c>
      <c r="E34" s="358">
        <v>0</v>
      </c>
      <c r="F34" s="358">
        <f t="shared" si="2"/>
        <v>0</v>
      </c>
      <c r="G34" s="358">
        <v>0</v>
      </c>
      <c r="H34" s="358">
        <v>0</v>
      </c>
      <c r="I34" s="358" t="s">
        <v>244</v>
      </c>
      <c r="J34" s="358" t="s">
        <v>244</v>
      </c>
      <c r="K34" s="358" t="s">
        <v>244</v>
      </c>
      <c r="L34" s="358">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8">
        <v>0</v>
      </c>
      <c r="I35" s="358" t="s">
        <v>244</v>
      </c>
      <c r="J35" s="358" t="s">
        <v>244</v>
      </c>
      <c r="K35" s="358" t="s">
        <v>244</v>
      </c>
      <c r="L35" s="358">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8">
        <v>0</v>
      </c>
      <c r="I36" s="358" t="s">
        <v>244</v>
      </c>
      <c r="J36" s="358" t="s">
        <v>244</v>
      </c>
      <c r="K36" s="358" t="s">
        <v>244</v>
      </c>
      <c r="L36" s="358">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8">
        <v>0</v>
      </c>
      <c r="I37" s="358" t="s">
        <v>244</v>
      </c>
      <c r="J37" s="358" t="s">
        <v>244</v>
      </c>
      <c r="K37" s="358" t="s">
        <v>244</v>
      </c>
      <c r="L37" s="358">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8">
        <v>0</v>
      </c>
      <c r="I38" s="358" t="s">
        <v>244</v>
      </c>
      <c r="J38" s="358" t="s">
        <v>244</v>
      </c>
      <c r="K38" s="358" t="s">
        <v>244</v>
      </c>
      <c r="L38" s="358">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7">G39+H39+L39+P39+T39+X39</f>
        <v>0</v>
      </c>
      <c r="G39" s="358">
        <v>0</v>
      </c>
      <c r="H39" s="358">
        <v>0</v>
      </c>
      <c r="I39" s="358" t="s">
        <v>244</v>
      </c>
      <c r="J39" s="358" t="s">
        <v>244</v>
      </c>
      <c r="K39" s="358" t="s">
        <v>244</v>
      </c>
      <c r="L39" s="358">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8">
        <v>0</v>
      </c>
      <c r="I40" s="358" t="s">
        <v>244</v>
      </c>
      <c r="J40" s="358" t="s">
        <v>244</v>
      </c>
      <c r="K40" s="358" t="s">
        <v>244</v>
      </c>
      <c r="L40" s="358">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0.4</v>
      </c>
      <c r="D41" s="358" t="s">
        <v>244</v>
      </c>
      <c r="E41" s="358">
        <v>0.4</v>
      </c>
      <c r="F41" s="358">
        <v>0.4</v>
      </c>
      <c r="G41" s="359">
        <f t="shared" ref="G41:W41" si="8">SUM(G42:G48)</f>
        <v>0</v>
      </c>
      <c r="H41" s="358">
        <v>0</v>
      </c>
      <c r="I41" s="359">
        <f t="shared" si="8"/>
        <v>0</v>
      </c>
      <c r="J41" s="359">
        <f t="shared" si="8"/>
        <v>0</v>
      </c>
      <c r="K41" s="359">
        <f t="shared" si="8"/>
        <v>0</v>
      </c>
      <c r="L41" s="358">
        <v>0</v>
      </c>
      <c r="M41" s="359">
        <f t="shared" si="8"/>
        <v>0</v>
      </c>
      <c r="N41" s="359">
        <f t="shared" si="8"/>
        <v>0</v>
      </c>
      <c r="O41" s="359">
        <f t="shared" si="8"/>
        <v>0</v>
      </c>
      <c r="P41" s="359">
        <f t="shared" si="8"/>
        <v>0</v>
      </c>
      <c r="Q41" s="359">
        <f t="shared" si="8"/>
        <v>0</v>
      </c>
      <c r="R41" s="359">
        <f t="shared" si="8"/>
        <v>0</v>
      </c>
      <c r="S41" s="359">
        <f t="shared" si="8"/>
        <v>0</v>
      </c>
      <c r="T41" s="359">
        <f t="shared" si="8"/>
        <v>0.111</v>
      </c>
      <c r="U41" s="359">
        <f t="shared" si="8"/>
        <v>0</v>
      </c>
      <c r="V41" s="359">
        <f t="shared" si="8"/>
        <v>0</v>
      </c>
      <c r="W41" s="359">
        <f t="shared" si="8"/>
        <v>0</v>
      </c>
      <c r="X41" s="359">
        <v>0.4</v>
      </c>
      <c r="Y41" s="358" t="s">
        <v>244</v>
      </c>
      <c r="Z41" s="358" t="s">
        <v>244</v>
      </c>
      <c r="AA41" s="358" t="s">
        <v>244</v>
      </c>
      <c r="AB41" s="358">
        <v>0.4</v>
      </c>
      <c r="AC41" s="358" t="s">
        <v>244</v>
      </c>
    </row>
    <row r="42" spans="1:29" ht="16.5">
      <c r="A42" s="244" t="s">
        <v>368</v>
      </c>
      <c r="B42" s="245" t="s">
        <v>355</v>
      </c>
      <c r="C42" s="358">
        <v>0</v>
      </c>
      <c r="D42" s="358" t="s">
        <v>244</v>
      </c>
      <c r="E42" s="358">
        <v>0</v>
      </c>
      <c r="F42" s="358">
        <f t="shared" si="2"/>
        <v>0</v>
      </c>
      <c r="G42" s="358">
        <v>0</v>
      </c>
      <c r="H42" s="358">
        <v>0</v>
      </c>
      <c r="I42" s="358" t="s">
        <v>244</v>
      </c>
      <c r="J42" s="358" t="s">
        <v>244</v>
      </c>
      <c r="K42" s="358" t="s">
        <v>244</v>
      </c>
      <c r="L42" s="358">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8">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8">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9">SUM(G48:G53)</f>
        <v>0</v>
      </c>
      <c r="H47" s="358">
        <v>0</v>
      </c>
      <c r="I47" s="358">
        <f t="shared" si="9"/>
        <v>0</v>
      </c>
      <c r="J47" s="358">
        <f t="shared" si="9"/>
        <v>0</v>
      </c>
      <c r="K47" s="358">
        <f t="shared" si="9"/>
        <v>0</v>
      </c>
      <c r="L47" s="358">
        <v>0</v>
      </c>
      <c r="M47" s="358">
        <f t="shared" si="9"/>
        <v>0</v>
      </c>
      <c r="N47" s="358">
        <f t="shared" si="9"/>
        <v>0</v>
      </c>
      <c r="O47" s="358">
        <f t="shared" si="9"/>
        <v>0</v>
      </c>
      <c r="P47" s="358">
        <f t="shared" si="9"/>
        <v>0</v>
      </c>
      <c r="Q47" s="358">
        <f t="shared" si="9"/>
        <v>0</v>
      </c>
      <c r="R47" s="358">
        <f t="shared" si="9"/>
        <v>0</v>
      </c>
      <c r="S47" s="358">
        <f t="shared" si="9"/>
        <v>0</v>
      </c>
      <c r="T47" s="358">
        <v>0</v>
      </c>
      <c r="U47" s="358">
        <f t="shared" si="9"/>
        <v>0</v>
      </c>
      <c r="V47" s="358">
        <f t="shared" si="9"/>
        <v>0</v>
      </c>
      <c r="W47" s="358">
        <f t="shared" si="9"/>
        <v>0</v>
      </c>
      <c r="X47" s="358">
        <v>0</v>
      </c>
      <c r="Y47" s="358">
        <f t="shared" si="9"/>
        <v>0</v>
      </c>
      <c r="Z47" s="358">
        <f t="shared" si="9"/>
        <v>0</v>
      </c>
      <c r="AA47" s="358">
        <f t="shared" si="9"/>
        <v>0</v>
      </c>
      <c r="AB47" s="358">
        <v>0</v>
      </c>
      <c r="AC47" s="358" t="s">
        <v>244</v>
      </c>
    </row>
    <row r="48" spans="1:29" ht="16.5">
      <c r="A48" s="244" t="s">
        <v>374</v>
      </c>
      <c r="B48" s="245" t="s">
        <v>375</v>
      </c>
      <c r="C48" s="358">
        <f>C26</f>
        <v>1.1119999999999999</v>
      </c>
      <c r="D48" s="358" t="s">
        <v>244</v>
      </c>
      <c r="E48" s="358">
        <f>C26</f>
        <v>1.1119999999999999</v>
      </c>
      <c r="F48" s="358">
        <f>C26</f>
        <v>1.1119999999999999</v>
      </c>
      <c r="G48" s="358">
        <v>0</v>
      </c>
      <c r="H48" s="359">
        <f>H28</f>
        <v>0</v>
      </c>
      <c r="I48" s="358" t="s">
        <v>244</v>
      </c>
      <c r="J48" s="358" t="s">
        <v>244</v>
      </c>
      <c r="K48" s="358" t="s">
        <v>244</v>
      </c>
      <c r="L48" s="359">
        <f>L28</f>
        <v>0</v>
      </c>
      <c r="M48" s="358" t="s">
        <v>244</v>
      </c>
      <c r="N48" s="358" t="s">
        <v>244</v>
      </c>
      <c r="O48" s="358" t="s">
        <v>244</v>
      </c>
      <c r="P48" s="359">
        <f>P28</f>
        <v>0</v>
      </c>
      <c r="Q48" s="358" t="s">
        <v>244</v>
      </c>
      <c r="R48" s="358" t="s">
        <v>244</v>
      </c>
      <c r="S48" s="358" t="s">
        <v>244</v>
      </c>
      <c r="T48" s="359">
        <f>T27</f>
        <v>0.111</v>
      </c>
      <c r="U48" s="358" t="s">
        <v>244</v>
      </c>
      <c r="V48" s="358" t="s">
        <v>244</v>
      </c>
      <c r="W48" s="358" t="s">
        <v>244</v>
      </c>
      <c r="X48" s="359">
        <v>0</v>
      </c>
      <c r="Y48" s="358" t="s">
        <v>244</v>
      </c>
      <c r="Z48" s="358" t="s">
        <v>244</v>
      </c>
      <c r="AA48" s="358" t="s">
        <v>244</v>
      </c>
      <c r="AB48" s="358">
        <f>AB26</f>
        <v>1.1119999999999999</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0.4</v>
      </c>
      <c r="D50" s="358" t="s">
        <v>244</v>
      </c>
      <c r="E50" s="358">
        <v>0.4</v>
      </c>
      <c r="F50" s="358">
        <v>0.4</v>
      </c>
      <c r="G50" s="359">
        <f t="shared" ref="G50:W50" si="10">SUM(G51:G57)</f>
        <v>0</v>
      </c>
      <c r="H50" s="358">
        <v>0</v>
      </c>
      <c r="I50" s="359">
        <f t="shared" si="10"/>
        <v>0</v>
      </c>
      <c r="J50" s="359">
        <f t="shared" si="10"/>
        <v>0</v>
      </c>
      <c r="K50" s="359">
        <f t="shared" si="10"/>
        <v>0</v>
      </c>
      <c r="L50" s="358">
        <v>0</v>
      </c>
      <c r="M50" s="359">
        <f t="shared" si="10"/>
        <v>0</v>
      </c>
      <c r="N50" s="359">
        <f t="shared" si="10"/>
        <v>0</v>
      </c>
      <c r="O50" s="359">
        <f t="shared" si="10"/>
        <v>0</v>
      </c>
      <c r="P50" s="359">
        <f t="shared" si="10"/>
        <v>0</v>
      </c>
      <c r="Q50" s="359">
        <f t="shared" si="10"/>
        <v>0</v>
      </c>
      <c r="R50" s="359">
        <f t="shared" si="10"/>
        <v>0</v>
      </c>
      <c r="S50" s="359">
        <f t="shared" si="10"/>
        <v>0</v>
      </c>
      <c r="T50" s="359">
        <f t="shared" si="10"/>
        <v>0</v>
      </c>
      <c r="U50" s="359">
        <f t="shared" si="10"/>
        <v>0</v>
      </c>
      <c r="V50" s="359">
        <f t="shared" si="10"/>
        <v>0</v>
      </c>
      <c r="W50" s="359">
        <f t="shared" si="10"/>
        <v>0</v>
      </c>
      <c r="X50" s="359">
        <v>0.4</v>
      </c>
      <c r="Y50" s="358" t="s">
        <v>244</v>
      </c>
      <c r="Z50" s="358" t="s">
        <v>244</v>
      </c>
      <c r="AA50" s="358" t="s">
        <v>244</v>
      </c>
      <c r="AB50" s="358">
        <v>0.4</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1">G55+H55+L55+P55+T55+X55</f>
        <v>0</v>
      </c>
      <c r="G55" s="358">
        <v>0</v>
      </c>
      <c r="H55" s="358">
        <v>0</v>
      </c>
      <c r="I55" s="358" t="s">
        <v>244</v>
      </c>
      <c r="J55" s="358" t="s">
        <v>244</v>
      </c>
      <c r="K55" s="358" t="s">
        <v>244</v>
      </c>
      <c r="L55" s="358">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0.4</v>
      </c>
      <c r="D57" s="358" t="s">
        <v>244</v>
      </c>
      <c r="E57" s="358">
        <v>0.4</v>
      </c>
      <c r="F57" s="358">
        <v>0.4</v>
      </c>
      <c r="G57" s="359">
        <f t="shared" ref="G57:W57" si="12">SUM(G58:G64)</f>
        <v>0</v>
      </c>
      <c r="H57" s="358">
        <v>0</v>
      </c>
      <c r="I57" s="359">
        <f t="shared" si="12"/>
        <v>0</v>
      </c>
      <c r="J57" s="359">
        <f t="shared" si="12"/>
        <v>0</v>
      </c>
      <c r="K57" s="359">
        <f t="shared" si="12"/>
        <v>0</v>
      </c>
      <c r="L57" s="358">
        <v>0</v>
      </c>
      <c r="M57" s="359">
        <f t="shared" si="12"/>
        <v>0</v>
      </c>
      <c r="N57" s="359">
        <f t="shared" si="12"/>
        <v>0</v>
      </c>
      <c r="O57" s="359">
        <f t="shared" si="12"/>
        <v>0</v>
      </c>
      <c r="P57" s="359">
        <f t="shared" si="12"/>
        <v>0</v>
      </c>
      <c r="Q57" s="359">
        <f t="shared" si="12"/>
        <v>0</v>
      </c>
      <c r="R57" s="359">
        <f t="shared" si="12"/>
        <v>0</v>
      </c>
      <c r="S57" s="359">
        <f t="shared" si="12"/>
        <v>0</v>
      </c>
      <c r="T57" s="359">
        <f t="shared" si="12"/>
        <v>0</v>
      </c>
      <c r="U57" s="359">
        <f t="shared" si="12"/>
        <v>0</v>
      </c>
      <c r="V57" s="359">
        <f t="shared" si="12"/>
        <v>0</v>
      </c>
      <c r="W57" s="359">
        <f t="shared" si="12"/>
        <v>0</v>
      </c>
      <c r="X57" s="359">
        <v>0.4</v>
      </c>
      <c r="Y57" s="358" t="s">
        <v>244</v>
      </c>
      <c r="Z57" s="358" t="s">
        <v>244</v>
      </c>
      <c r="AA57" s="358" t="s">
        <v>244</v>
      </c>
      <c r="AB57" s="358">
        <v>0.4</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M48:O54 I48:K54 I56:K60 M56:O60 C20:AA20 G48:G54 G40:G46 M32:O38 I32:K38 I40:K46 M40:O46 G32:G38 G27:G30 G21:G25 X21:X23 T21:T23 P21:P23 P28:P30 T28:T30 G26:AA26 P46 X28:X30 H21:H42 L21:L44 H57 L57 C20:F60 AC20:AC60 C31:O31 C39:O39 C55:O55 C50:O50 Y48:AA60 U48:W60 Q48:S60 C41:O41 C33:O33 Y27:AA46 U27:W46 Q27:S46">
    <cfRule type="containsText" dxfId="42" priority="29" operator="containsText" text="х!">
      <formula>NOT(ISERROR(SEARCH("х!",C18)))</formula>
    </cfRule>
  </conditionalFormatting>
  <conditionalFormatting sqref="AC21:AC60">
    <cfRule type="containsText" dxfId="41" priority="28" operator="containsText" text="х!">
      <formula>NOT(ISERROR(SEARCH("х!",AC21)))</formula>
    </cfRule>
  </conditionalFormatting>
  <conditionalFormatting sqref="I21:K25 M21:O25 Q21:S25 U21:W25 Y21:AA25 G56:G60 I27:K30 M27:O30 M48:O54 I48:K54 I56:K60 M56:O60 C20:AA20 G48:G54 G40:G46 M32:O38 I32:K38 I40:K46 M40:O46 G32:G38 G27:G30 G21:G25 X21:X23 T21:T23 P21:P23 P28:P30 T28:T30 G26:AA26 P46 X28:X30 H21:H42 L21:L44 H57 L57 C20:F60 AC20:AC60 C31:O31 C39:O39 C55:O55 C50:O50 Y48:AA60 U48:W60 Q48:S60 C41:O41 C33:O33 Y27:AA46 U27:W46 Q27:S46">
    <cfRule type="containsBlanks" dxfId="40" priority="27">
      <formula>LEN(TRIM(C20))=0</formula>
    </cfRule>
  </conditionalFormatting>
  <conditionalFormatting sqref="AB20:AB60">
    <cfRule type="containsText" dxfId="39" priority="12" operator="containsText" text="х!">
      <formula>NOT(ISERROR(SEARCH("х!",AB20)))</formula>
    </cfRule>
  </conditionalFormatting>
  <conditionalFormatting sqref="AB20:AB60">
    <cfRule type="containsBlanks" dxfId="38" priority="11">
      <formula>LEN(TRIM(AB20))=0</formula>
    </cfRule>
  </conditionalFormatting>
  <conditionalFormatting sqref="AB20:AB23">
    <cfRule type="containsText" dxfId="37" priority="10" operator="containsText" text="х!">
      <formula>NOT(ISERROR(SEARCH("х!",AB20)))</formula>
    </cfRule>
  </conditionalFormatting>
  <conditionalFormatting sqref="AB20:AB23">
    <cfRule type="containsBlanks" dxfId="36" priority="9">
      <formula>LEN(TRIM(AB20))=0</formula>
    </cfRule>
  </conditionalFormatting>
  <conditionalFormatting sqref="AB20:AB23">
    <cfRule type="containsText" dxfId="35" priority="8" operator="containsText" text="х!">
      <formula>NOT(ISERROR(SEARCH("х!",AB20)))</formula>
    </cfRule>
  </conditionalFormatting>
  <conditionalFormatting sqref="AB20:AB23">
    <cfRule type="containsBlanks" dxfId="34" priority="7">
      <formula>LEN(TRIM(AB20))=0</formula>
    </cfRule>
  </conditionalFormatting>
  <conditionalFormatting sqref="AB26:AB28">
    <cfRule type="containsText" dxfId="33" priority="6" operator="containsText" text="х!">
      <formula>NOT(ISERROR(SEARCH("х!",AB26)))</formula>
    </cfRule>
  </conditionalFormatting>
  <conditionalFormatting sqref="AB26:AB28">
    <cfRule type="containsBlanks" dxfId="32" priority="5">
      <formula>LEN(TRIM(AB26))=0</formula>
    </cfRule>
  </conditionalFormatting>
  <conditionalFormatting sqref="T27">
    <cfRule type="containsText" dxfId="31" priority="4" operator="containsText" text="х!">
      <formula>NOT(ISERROR(SEARCH("х!",T27)))</formula>
    </cfRule>
  </conditionalFormatting>
  <conditionalFormatting sqref="T27">
    <cfRule type="containsBlanks" dxfId="30" priority="3">
      <formula>LEN(TRIM(T27))=0</formula>
    </cfRule>
  </conditionalFormatting>
  <conditionalFormatting sqref="AB48">
    <cfRule type="containsText" dxfId="29" priority="2" operator="containsText" text="х!">
      <formula>NOT(ISERROR(SEARCH("х!",AB48)))</formula>
    </cfRule>
  </conditionalFormatting>
  <conditionalFormatting sqref="AB48">
    <cfRule type="containsBlanks" dxfId="28" priority="1">
      <formula>LEN(TRIM(AB48))=0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J_ДВОСТ-169</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"Подстанция трансформаторная 2 КТПГ-400/10/0,4". Ст. Бикин. КТПН-204</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A42" sqref="A42"/>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J_ДВОСТ-169</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"Подстанция трансформаторная 2 КТПГ-400/10/0,4". Ст. Бикин. КТПН-204</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"Подстанция трансформаторная 2 КТПГ-400/10/0,4". Ст. Бикин. КТПН-204</v>
      </c>
    </row>
    <row r="19" spans="1:3" ht="16.5" thickBot="1">
      <c r="A19" s="283" t="s">
        <v>445</v>
      </c>
      <c r="B19" s="284" t="s">
        <v>581</v>
      </c>
    </row>
    <row r="20" spans="1:3" ht="16.5" thickBot="1">
      <c r="A20" s="283" t="s">
        <v>446</v>
      </c>
      <c r="B20" s="284" t="s">
        <v>244</v>
      </c>
    </row>
    <row r="21" spans="1:3" ht="16.5" thickBot="1">
      <c r="A21" s="283" t="s">
        <v>447</v>
      </c>
      <c r="B21" s="284" t="s">
        <v>572</v>
      </c>
    </row>
    <row r="22" spans="1:3" ht="16.5" thickBot="1">
      <c r="A22" s="286" t="s">
        <v>448</v>
      </c>
      <c r="B22" s="284">
        <v>2024</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J_ДВОСТ-169</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"Подстанция трансформаторная 2 КТПГ-400/10/0,4". Ст. Бикин. КТПН-204</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K26" sqref="K26"/>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J_ДВОСТ-169</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"Подстанция трансформаторная 2 КТПГ-400/10/0,4". Ст. Бикин. КТПН-204</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573</v>
      </c>
      <c r="C20" s="371" t="str">
        <f>B20</f>
        <v>КТПН-204</v>
      </c>
      <c r="D20" s="371" t="s">
        <v>61</v>
      </c>
      <c r="E20" s="371" t="s">
        <v>574</v>
      </c>
      <c r="F20" s="371" t="s">
        <v>574</v>
      </c>
      <c r="G20" s="371" t="str">
        <f>B20</f>
        <v>КТПН-204</v>
      </c>
      <c r="H20" s="371" t="str">
        <f>G20</f>
        <v>КТПН-204</v>
      </c>
      <c r="I20" s="371">
        <v>1970</v>
      </c>
      <c r="J20" s="371" t="s">
        <v>244</v>
      </c>
      <c r="K20" s="371">
        <f>I20</f>
        <v>1970</v>
      </c>
      <c r="L20" s="371">
        <v>10</v>
      </c>
      <c r="M20" s="371">
        <f>L20</f>
        <v>10</v>
      </c>
      <c r="N20" s="371">
        <v>0.4</v>
      </c>
      <c r="O20" s="371">
        <v>0.4</v>
      </c>
      <c r="P20" s="371" t="s">
        <v>136</v>
      </c>
      <c r="Q20" s="371" t="s">
        <v>136</v>
      </c>
      <c r="R20" s="371" t="s">
        <v>136</v>
      </c>
      <c r="S20" s="371" t="s">
        <v>569</v>
      </c>
      <c r="T20" s="371" t="s">
        <v>568</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J_ДВОСТ-169</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"Подстанция трансформаторная 2 КТПГ-400/10/0,4". Ст. Бикин. КТПН-204</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6" zoomScale="85"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J_ДВОСТ-169</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"Подстанция трансформаторная 2 КТПГ-400/10/0,4". Ст. Бикин. КТПН-204</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568</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1.33</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Установка модульной подстанции</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J_ДВОСТ-169</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"Подстанция трансформаторная 2 КТПГ-400/10/0,4". Ст. Бикин. КТПН-204</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2" t="s">
        <v>9</v>
      </c>
      <c r="B3" s="422"/>
      <c r="C3" s="422"/>
      <c r="D3" s="422"/>
      <c r="E3" s="422"/>
      <c r="F3" s="422"/>
      <c r="G3" s="422"/>
      <c r="H3" s="422"/>
      <c r="I3" s="422"/>
      <c r="J3" s="422"/>
      <c r="K3" s="422"/>
      <c r="L3" s="422"/>
      <c r="M3" s="422"/>
      <c r="N3" s="422"/>
      <c r="O3" s="422"/>
      <c r="P3" s="11"/>
      <c r="Q3" s="11"/>
      <c r="R3" s="11"/>
      <c r="S3" s="11"/>
      <c r="T3" s="11"/>
      <c r="U3" s="11"/>
      <c r="V3" s="11"/>
      <c r="W3" s="11"/>
      <c r="X3" s="11"/>
      <c r="Y3" s="11"/>
      <c r="Z3" s="11"/>
    </row>
    <row r="4" spans="1:28" s="10" customFormat="1" ht="18.75">
      <c r="A4" s="422"/>
      <c r="B4" s="422"/>
      <c r="C4" s="422"/>
      <c r="D4" s="422"/>
      <c r="E4" s="422"/>
      <c r="F4" s="422"/>
      <c r="G4" s="422"/>
      <c r="H4" s="422"/>
      <c r="I4" s="422"/>
      <c r="J4" s="422"/>
      <c r="K4" s="422"/>
      <c r="L4" s="422"/>
      <c r="M4" s="422"/>
      <c r="N4" s="422"/>
      <c r="O4" s="422"/>
      <c r="P4" s="11"/>
      <c r="Q4" s="11"/>
      <c r="R4" s="11"/>
      <c r="S4" s="11"/>
      <c r="T4" s="11"/>
      <c r="U4" s="11"/>
      <c r="V4" s="11"/>
      <c r="W4" s="11"/>
      <c r="X4" s="11"/>
      <c r="Y4" s="11"/>
      <c r="Z4" s="11"/>
    </row>
    <row r="5" spans="1:28" s="10" customFormat="1" ht="18.75">
      <c r="A5" s="4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3"/>
      <c r="C5" s="423"/>
      <c r="D5" s="423"/>
      <c r="E5" s="423"/>
      <c r="F5" s="423"/>
      <c r="G5" s="423"/>
      <c r="H5" s="423"/>
      <c r="I5" s="423"/>
      <c r="J5" s="423"/>
      <c r="K5" s="423"/>
      <c r="L5" s="423"/>
      <c r="M5" s="423"/>
      <c r="N5" s="423"/>
      <c r="O5" s="423"/>
      <c r="P5" s="11"/>
      <c r="Q5" s="11"/>
      <c r="R5" s="11"/>
      <c r="S5" s="11"/>
      <c r="T5" s="11"/>
      <c r="U5" s="11"/>
      <c r="V5" s="11"/>
      <c r="W5" s="11"/>
      <c r="X5" s="11"/>
      <c r="Y5" s="11"/>
      <c r="Z5" s="11"/>
    </row>
    <row r="6" spans="1:28" s="10" customFormat="1" ht="18.75">
      <c r="A6" s="424" t="s">
        <v>8</v>
      </c>
      <c r="B6" s="424"/>
      <c r="C6" s="424"/>
      <c r="D6" s="424"/>
      <c r="E6" s="424"/>
      <c r="F6" s="424"/>
      <c r="G6" s="424"/>
      <c r="H6" s="424"/>
      <c r="I6" s="424"/>
      <c r="J6" s="424"/>
      <c r="K6" s="424"/>
      <c r="L6" s="424"/>
      <c r="M6" s="424"/>
      <c r="N6" s="424"/>
      <c r="O6" s="424"/>
      <c r="P6" s="11"/>
      <c r="Q6" s="11"/>
      <c r="R6" s="11"/>
      <c r="S6" s="11"/>
      <c r="T6" s="11"/>
      <c r="U6" s="11"/>
      <c r="V6" s="11"/>
      <c r="W6" s="11"/>
      <c r="X6" s="11"/>
      <c r="Y6" s="11"/>
      <c r="Z6" s="11"/>
    </row>
    <row r="7" spans="1:28" s="10" customFormat="1" ht="18.75">
      <c r="A7" s="422"/>
      <c r="B7" s="422"/>
      <c r="C7" s="422"/>
      <c r="D7" s="422"/>
      <c r="E7" s="422"/>
      <c r="F7" s="422"/>
      <c r="G7" s="422"/>
      <c r="H7" s="422"/>
      <c r="I7" s="422"/>
      <c r="J7" s="422"/>
      <c r="K7" s="422"/>
      <c r="L7" s="422"/>
      <c r="M7" s="422"/>
      <c r="N7" s="422"/>
      <c r="O7" s="422"/>
      <c r="P7" s="11"/>
      <c r="Q7" s="11"/>
      <c r="R7" s="11"/>
      <c r="S7" s="11"/>
      <c r="T7" s="11"/>
      <c r="U7" s="11"/>
      <c r="V7" s="11"/>
      <c r="W7" s="11"/>
      <c r="X7" s="11"/>
      <c r="Y7" s="11"/>
      <c r="Z7" s="11"/>
    </row>
    <row r="8" spans="1:28" s="10" customFormat="1" ht="18.75">
      <c r="A8" s="423" t="str">
        <f>' 1. паспорт местополож'!A8:C8</f>
        <v>J_ДВОСТ-169</v>
      </c>
      <c r="B8" s="423"/>
      <c r="C8" s="423"/>
      <c r="D8" s="423"/>
      <c r="E8" s="423"/>
      <c r="F8" s="423"/>
      <c r="G8" s="423"/>
      <c r="H8" s="423"/>
      <c r="I8" s="423"/>
      <c r="J8" s="423"/>
      <c r="K8" s="423"/>
      <c r="L8" s="423"/>
      <c r="M8" s="423"/>
      <c r="N8" s="423"/>
      <c r="O8" s="423"/>
      <c r="P8" s="11"/>
      <c r="Q8" s="11"/>
      <c r="R8" s="11"/>
      <c r="S8" s="11"/>
      <c r="T8" s="11"/>
      <c r="U8" s="11"/>
      <c r="V8" s="11"/>
      <c r="W8" s="11"/>
      <c r="X8" s="11"/>
      <c r="Y8" s="11"/>
      <c r="Z8" s="11"/>
    </row>
    <row r="9" spans="1:28" s="10" customFormat="1" ht="18.75">
      <c r="A9" s="424" t="s">
        <v>7</v>
      </c>
      <c r="B9" s="424"/>
      <c r="C9" s="424"/>
      <c r="D9" s="424"/>
      <c r="E9" s="424"/>
      <c r="F9" s="424"/>
      <c r="G9" s="424"/>
      <c r="H9" s="424"/>
      <c r="I9" s="424"/>
      <c r="J9" s="424"/>
      <c r="K9" s="424"/>
      <c r="L9" s="424"/>
      <c r="M9" s="424"/>
      <c r="N9" s="424"/>
      <c r="O9" s="424"/>
      <c r="P9" s="11"/>
      <c r="Q9" s="11"/>
      <c r="R9" s="11"/>
      <c r="S9" s="11"/>
      <c r="T9" s="11"/>
      <c r="U9" s="11"/>
      <c r="V9" s="11"/>
      <c r="W9" s="11"/>
      <c r="X9" s="11"/>
      <c r="Y9" s="11"/>
      <c r="Z9" s="11"/>
    </row>
    <row r="10" spans="1:28" s="7" customFormat="1" ht="15.75" customHeight="1">
      <c r="A10" s="425"/>
      <c r="B10" s="425"/>
      <c r="C10" s="425"/>
      <c r="D10" s="425"/>
      <c r="E10" s="425"/>
      <c r="F10" s="425"/>
      <c r="G10" s="425"/>
      <c r="H10" s="425"/>
      <c r="I10" s="425"/>
      <c r="J10" s="425"/>
      <c r="K10" s="425"/>
      <c r="L10" s="425"/>
      <c r="M10" s="425"/>
      <c r="N10" s="425"/>
      <c r="O10" s="425"/>
      <c r="P10" s="8"/>
      <c r="Q10" s="8"/>
      <c r="R10" s="8"/>
      <c r="S10" s="8"/>
      <c r="T10" s="8"/>
      <c r="U10" s="8"/>
      <c r="V10" s="8"/>
      <c r="W10" s="8"/>
      <c r="X10" s="8"/>
      <c r="Y10" s="8"/>
      <c r="Z10" s="8"/>
    </row>
    <row r="11" spans="1:28" s="2" customFormat="1" ht="16.5">
      <c r="A11" s="423" t="str">
        <f>' 1. паспорт местополож'!A11:C11</f>
        <v>Техническое перевооружение объекта  "Подстанция трансформаторная 2 КТПГ-400/10/0,4". Ст. Бикин. КТПН-204</v>
      </c>
      <c r="B11" s="423"/>
      <c r="C11" s="423"/>
      <c r="D11" s="423"/>
      <c r="E11" s="423"/>
      <c r="F11" s="423"/>
      <c r="G11" s="423"/>
      <c r="H11" s="423"/>
      <c r="I11" s="423"/>
      <c r="J11" s="423"/>
      <c r="K11" s="423"/>
      <c r="L11" s="423"/>
      <c r="M11" s="423"/>
      <c r="N11" s="423"/>
      <c r="O11" s="423"/>
      <c r="P11" s="6"/>
      <c r="Q11" s="6"/>
      <c r="R11" s="6"/>
      <c r="S11" s="6"/>
      <c r="T11" s="6"/>
      <c r="U11" s="6"/>
      <c r="V11" s="6"/>
      <c r="W11" s="6"/>
      <c r="X11" s="6"/>
      <c r="Y11" s="6"/>
      <c r="Z11" s="6"/>
    </row>
    <row r="12" spans="1:28" s="2" customFormat="1" ht="15" customHeight="1">
      <c r="A12" s="424" t="s">
        <v>5</v>
      </c>
      <c r="B12" s="424"/>
      <c r="C12" s="424"/>
      <c r="D12" s="424"/>
      <c r="E12" s="424"/>
      <c r="F12" s="424"/>
      <c r="G12" s="424"/>
      <c r="H12" s="424"/>
      <c r="I12" s="424"/>
      <c r="J12" s="424"/>
      <c r="K12" s="424"/>
      <c r="L12" s="424"/>
      <c r="M12" s="424"/>
      <c r="N12" s="424"/>
      <c r="O12" s="424"/>
      <c r="P12" s="4"/>
      <c r="Q12" s="4"/>
      <c r="R12" s="4"/>
      <c r="S12" s="4"/>
      <c r="T12" s="4"/>
      <c r="U12" s="4"/>
      <c r="V12" s="4"/>
      <c r="W12" s="4"/>
      <c r="X12" s="4"/>
      <c r="Y12" s="4"/>
      <c r="Z12" s="4"/>
    </row>
    <row r="13" spans="1:28" s="2" customFormat="1" ht="42.75" customHeight="1">
      <c r="A13" s="424"/>
      <c r="B13" s="424"/>
      <c r="C13" s="424"/>
      <c r="D13" s="424"/>
      <c r="E13" s="424"/>
      <c r="F13" s="424"/>
      <c r="G13" s="424"/>
      <c r="H13" s="424"/>
      <c r="I13" s="424"/>
      <c r="J13" s="424"/>
      <c r="K13" s="424"/>
      <c r="L13" s="424"/>
      <c r="M13" s="424"/>
      <c r="N13" s="424"/>
      <c r="O13" s="424"/>
      <c r="P13" s="3"/>
      <c r="Q13" s="3"/>
      <c r="R13" s="3"/>
      <c r="S13" s="3"/>
      <c r="T13" s="3"/>
      <c r="U13" s="3"/>
      <c r="V13" s="3"/>
      <c r="W13" s="3"/>
    </row>
    <row r="14" spans="1:28" s="2" customFormat="1" ht="46.5" customHeight="1">
      <c r="A14" s="430" t="s">
        <v>203</v>
      </c>
      <c r="B14" s="430"/>
      <c r="C14" s="430"/>
      <c r="D14" s="430"/>
      <c r="E14" s="430"/>
      <c r="F14" s="430"/>
      <c r="G14" s="430"/>
      <c r="H14" s="430"/>
      <c r="I14" s="430"/>
      <c r="J14" s="430"/>
      <c r="K14" s="430"/>
      <c r="L14" s="430"/>
      <c r="M14" s="430"/>
      <c r="N14" s="430"/>
      <c r="O14" s="430"/>
      <c r="P14" s="5"/>
      <c r="Q14" s="5"/>
      <c r="R14" s="5"/>
      <c r="S14" s="5"/>
      <c r="T14" s="5"/>
      <c r="U14" s="5"/>
      <c r="V14" s="5"/>
      <c r="W14" s="5"/>
      <c r="X14" s="5"/>
      <c r="Y14" s="5"/>
      <c r="Z14" s="5"/>
    </row>
    <row r="15" spans="1:28" s="2" customFormat="1" ht="56.25" customHeight="1">
      <c r="A15" s="429"/>
      <c r="B15" s="429"/>
      <c r="C15" s="42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6" t="s">
        <v>40</v>
      </c>
      <c r="F16" s="427"/>
      <c r="G16" s="427"/>
      <c r="H16" s="427"/>
      <c r="I16" s="428"/>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J_ДВОСТ-169</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"Подстанция трансформаторная 2 КТПГ-400/10/0,4". Ст. Бикин. КТПН-204</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67" priority="25" stopIfTrue="1" operator="equal">
      <formula>0</formula>
    </cfRule>
  </conditionalFormatting>
  <conditionalFormatting sqref="D10:K10">
    <cfRule type="cellIs" dxfId="66" priority="24" stopIfTrue="1" operator="equal">
      <formula>0</formula>
    </cfRule>
  </conditionalFormatting>
  <conditionalFormatting sqref="R10 R13">
    <cfRule type="cellIs" dxfId="65" priority="22" stopIfTrue="1" operator="equal">
      <formula>0</formula>
    </cfRule>
  </conditionalFormatting>
  <conditionalFormatting sqref="N18:N19">
    <cfRule type="cellIs" dxfId="64" priority="23" stopIfTrue="1" operator="equal">
      <formula>0</formula>
    </cfRule>
  </conditionalFormatting>
  <conditionalFormatting sqref="B40:AD40">
    <cfRule type="cellIs" dxfId="63" priority="21" stopIfTrue="1" operator="equal">
      <formula>0</formula>
    </cfRule>
  </conditionalFormatting>
  <conditionalFormatting sqref="A3 AE3">
    <cfRule type="cellIs" dxfId="62" priority="20" stopIfTrue="1" operator="equal">
      <formula>0</formula>
    </cfRule>
  </conditionalFormatting>
  <conditionalFormatting sqref="A5 AE5">
    <cfRule type="cellIs" dxfId="61" priority="19" stopIfTrue="1" operator="equal">
      <formula>0</formula>
    </cfRule>
  </conditionalFormatting>
  <conditionalFormatting sqref="A6 AE6">
    <cfRule type="cellIs" dxfId="60" priority="18" stopIfTrue="1" operator="equal">
      <formula>0</formula>
    </cfRule>
  </conditionalFormatting>
  <conditionalFormatting sqref="A8 AE8">
    <cfRule type="cellIs" dxfId="59" priority="17" stopIfTrue="1" operator="equal">
      <formula>0</formula>
    </cfRule>
  </conditionalFormatting>
  <conditionalFormatting sqref="A9 AE9">
    <cfRule type="cellIs" dxfId="58" priority="16" stopIfTrue="1" operator="equal">
      <formula>0</formula>
    </cfRule>
  </conditionalFormatting>
  <conditionalFormatting sqref="AE11">
    <cfRule type="cellIs" dxfId="57" priority="15" stopIfTrue="1" operator="equal">
      <formula>0</formula>
    </cfRule>
  </conditionalFormatting>
  <conditionalFormatting sqref="A12 AE12">
    <cfRule type="cellIs" dxfId="56" priority="14" stopIfTrue="1" operator="equal">
      <formula>0</formula>
    </cfRule>
  </conditionalFormatting>
  <conditionalFormatting sqref="A14 AE14">
    <cfRule type="cellIs" dxfId="55" priority="13" stopIfTrue="1" operator="equal">
      <formula>0</formula>
    </cfRule>
  </conditionalFormatting>
  <conditionalFormatting sqref="A11">
    <cfRule type="cellIs" dxfId="54" priority="12" stopIfTrue="1" operator="equal">
      <formula>0</formula>
    </cfRule>
  </conditionalFormatting>
  <conditionalFormatting sqref="AE3">
    <cfRule type="cellIs" dxfId="53" priority="11" stopIfTrue="1" operator="equal">
      <formula>0</formula>
    </cfRule>
  </conditionalFormatting>
  <conditionalFormatting sqref="AE5">
    <cfRule type="cellIs" dxfId="52" priority="10" stopIfTrue="1" operator="equal">
      <formula>0</formula>
    </cfRule>
  </conditionalFormatting>
  <conditionalFormatting sqref="AE6">
    <cfRule type="cellIs" dxfId="51" priority="9" stopIfTrue="1" operator="equal">
      <formula>0</formula>
    </cfRule>
  </conditionalFormatting>
  <conditionalFormatting sqref="AE8">
    <cfRule type="cellIs" dxfId="50" priority="8" stopIfTrue="1" operator="equal">
      <formula>0</formula>
    </cfRule>
  </conditionalFormatting>
  <conditionalFormatting sqref="AE9">
    <cfRule type="cellIs" dxfId="49" priority="7" stopIfTrue="1" operator="equal">
      <formula>0</formula>
    </cfRule>
  </conditionalFormatting>
  <conditionalFormatting sqref="AE11">
    <cfRule type="cellIs" dxfId="48" priority="6" stopIfTrue="1" operator="equal">
      <formula>0</formula>
    </cfRule>
  </conditionalFormatting>
  <conditionalFormatting sqref="AE12">
    <cfRule type="cellIs" dxfId="47" priority="5" stopIfTrue="1" operator="equal">
      <formula>0</formula>
    </cfRule>
  </conditionalFormatting>
  <conditionalFormatting sqref="AE14">
    <cfRule type="cellIs" dxfId="46" priority="4" stopIfTrue="1" operator="equal">
      <formula>0</formula>
    </cfRule>
  </conditionalFormatting>
  <conditionalFormatting sqref="B37:B38 B33:B34">
    <cfRule type="cellIs" dxfId="45" priority="3" stopIfTrue="1" operator="equal">
      <formula>0</formula>
    </cfRule>
  </conditionalFormatting>
  <conditionalFormatting sqref="B40:V40">
    <cfRule type="cellIs" dxfId="44" priority="2" stopIfTrue="1" operator="equal">
      <formula>0</formula>
    </cfRule>
  </conditionalFormatting>
  <conditionalFormatting sqref="B60:V60">
    <cfRule type="cellIs" dxfId="43"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8" zoomScale="85"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J_ДВОСТ-169</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"Подстанция трансформаторная 2 КТПГ-400/10/0,4". Ст. Бикин. КТПН-204</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2019-04-18T00:18:56Z</dcterms:modified>
</cp:coreProperties>
</file>