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H48" i="19"/>
  <c r="K47"/>
  <c r="J47"/>
  <c r="I47"/>
  <c r="H47"/>
  <c r="K26"/>
  <c r="J26"/>
  <c r="I26"/>
  <c r="H26"/>
  <c r="K20"/>
  <c r="J20"/>
  <c r="I20"/>
  <c r="H20"/>
  <c r="L20"/>
  <c r="M20"/>
  <c r="N20"/>
  <c r="O20"/>
  <c r="P20"/>
  <c r="Q20"/>
  <c r="R20"/>
  <c r="S20"/>
  <c r="T20"/>
  <c r="U20"/>
  <c r="V20"/>
  <c r="W20"/>
  <c r="M26"/>
  <c r="N26"/>
  <c r="O26"/>
  <c r="P26"/>
  <c r="Q26"/>
  <c r="R26"/>
  <c r="S26"/>
  <c r="T26"/>
  <c r="U26"/>
  <c r="V26"/>
  <c r="W26"/>
  <c r="L27"/>
  <c r="L26" s="1"/>
  <c r="T46"/>
  <c r="M47"/>
  <c r="N47"/>
  <c r="O47"/>
  <c r="Q47"/>
  <c r="R47"/>
  <c r="S47"/>
  <c r="U47"/>
  <c r="V47"/>
  <c r="W47"/>
  <c r="L48"/>
  <c r="L47" s="1"/>
  <c r="P48"/>
  <c r="P47" s="1"/>
  <c r="T48"/>
  <c r="T47" s="1"/>
  <c r="F57"/>
  <c r="F55"/>
  <c r="F50"/>
  <c r="F41"/>
  <c r="F39"/>
  <c r="F33"/>
  <c r="F31"/>
  <c r="F60"/>
  <c r="F58"/>
  <c r="F56"/>
  <c r="F54"/>
  <c r="F53"/>
  <c r="F51"/>
  <c r="F49"/>
  <c r="AA47"/>
  <c r="Z47"/>
  <c r="Y47"/>
  <c r="G47"/>
  <c r="F44"/>
  <c r="F43"/>
  <c r="F42"/>
  <c r="F40"/>
  <c r="F38"/>
  <c r="F36"/>
  <c r="F35"/>
  <c r="F34"/>
  <c r="F32"/>
  <c r="F30"/>
  <c r="F29"/>
  <c r="AB28"/>
  <c r="F28"/>
  <c r="F26" s="1"/>
  <c r="E28"/>
  <c r="E26" s="1"/>
  <c r="F27"/>
  <c r="E27"/>
  <c r="AA26"/>
  <c r="Z26"/>
  <c r="Y26"/>
  <c r="X26"/>
  <c r="X46" s="1"/>
  <c r="X48" s="1"/>
  <c r="X47" s="1"/>
  <c r="G26"/>
  <c r="C26"/>
  <c r="C48" s="1"/>
  <c r="E48" s="1"/>
  <c r="AB25"/>
  <c r="F25"/>
  <c r="E25"/>
  <c r="F24"/>
  <c r="X23"/>
  <c r="AB23"/>
  <c r="E23"/>
  <c r="AA20"/>
  <c r="Z20"/>
  <c r="Y20"/>
  <c r="X20"/>
  <c r="G20"/>
  <c r="C20"/>
  <c r="E20" s="1"/>
  <c r="H21" i="14"/>
  <c r="G21"/>
  <c r="I21" s="1"/>
  <c r="AB20" i="19" l="1"/>
  <c r="AB48"/>
  <c r="AB27"/>
  <c r="AB26" s="1"/>
  <c r="F23"/>
  <c r="F20" s="1"/>
  <c r="F47"/>
  <c r="F48"/>
  <c r="J20" i="17"/>
  <c r="I20"/>
  <c r="G20"/>
  <c r="F20"/>
  <c r="C21" i="6" l="1"/>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<sst xmlns="http://schemas.openxmlformats.org/spreadsheetml/2006/main" count="3420" uniqueCount="517">
  <si>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</si>
  <si>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</si>
  <si>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</si>
  <si>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</si>
  <si>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</si>
  <si>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</si>
  <si>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</si>
  <si>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</si>
  <si>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</si>
  <si>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</si>
  <si>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</si>
  <si>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</si>
  <si>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</si>
  <si>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</si>
  <si>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</si>
  <si>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</si>
  <si>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</si>
  <si>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</si>
  <si>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</si>
  <si>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</si>
  <si>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</si>
  <si>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</si>
  <si>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</si>
  <si>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</si>
  <si>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</si>
  <si>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</si>
  <si>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</si>
  <si>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</si>
  <si>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</si>
  <si>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</si>
  <si>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</si>
  <si>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</si>
  <si>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</si>
  <si>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</si>
  <si>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</si>
  <si>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</si>
  <si>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</si>
  <si>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</si>
  <si>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</si>
  <si>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</si>
  <si>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</si>
  <si>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</si>
  <si>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</si>
  <si>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</si>
  <si>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</si>
  <si>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</si>
  <si>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</si>
  <si>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</si>
  <si>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</si>
  <si>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</si>
  <si>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</si>
  <si>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</si>
  <si>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</si>
  <si>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</si>
  <si>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</si>
  <si>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</si>
  <si>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</si>
  <si>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</si>
  <si>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</si>
  <si>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</si>
  <si>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</si>
  <si>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</si>
  <si>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</si>
  <si>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</si>
  <si>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</si>
  <si>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</si>
  <si>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</si>
  <si>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</si>
  <si>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</si>
  <si>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</si>
  <si>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</si>
  <si>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</si>
  <si>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</si>
  <si>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</si>
  <si>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</si>
  <si>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</si>
  <si>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</si>
  <si>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</si>
  <si>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</si>
  <si>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</si>
  <si>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</si>
  <si>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</si>
  <si>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</si>
  <si>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</si>
  <si>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</si>
  <si>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</si>
  <si>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</si>
  <si>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</si>
  <si>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</si>
  <si>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</si>
  <si>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</si>
  <si>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</si>
  <si>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</si>
  <si>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</si>
  <si>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</si>
  <si>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</si>
  <si>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</si>
  <si>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</si>
  <si>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</si>
  <si>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</si>
  <si>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</si>
  <si>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</si>
  <si>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</si>
  <si>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</si>
  <si>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</si>
  <si>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</si>
  <si>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</si>
  <si>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</si>
  <si>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</si>
  <si>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</si>
  <si>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</si>
  <si>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</si>
  <si>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</si>
  <si>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</si>
  <si>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</si>
  <si>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</si>
  <si>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</si>
  <si>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</si>
  <si>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</si>
  <si>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</si>
  <si>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</si>
  <si>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</si>
  <si>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</si>
  <si>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</si>
  <si>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</si>
  <si>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</si>
  <si>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</si>
  <si>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</si>
  <si>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</si>
  <si>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</si>
  <si>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</si>
  <si>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</si>
  <si>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</si>
  <si>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</si>
  <si>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</si>
  <si>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</si>
  <si>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</si>
  <si>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</si>
  <si>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</si>
  <si>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</si>
  <si>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</si>
  <si>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</si>
  <si>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</si>
  <si>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</si>
  <si>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</si>
  <si>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</si>
  <si>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</si>
  <si>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</si>
  <si>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</si>
  <si>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</si>
  <si>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</si>
  <si>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</si>
  <si>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</si>
  <si>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</si>
  <si>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</si>
  <si>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</si>
  <si>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</si>
  <si>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</si>
  <si>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</si>
  <si>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</si>
  <si>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</si>
  <si>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</si>
  <si>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</si>
  <si>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</si>
  <si>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</si>
  <si>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</si>
  <si>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</si>
  <si>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</si>
  <si>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</si>
  <si>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</si>
  <si>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</si>
  <si>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</si>
  <si>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</si>
  <si>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</si>
  <si>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</si>
  <si>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</si>
  <si>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</si>
  <si>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</si>
  <si>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</si>
  <si>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</si>
  <si>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</si>
  <si>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</si>
  <si>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</si>
  <si>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</si>
  <si>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</si>
  <si>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</si>
  <si>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</si>
  <si>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</si>
  <si>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</si>
  <si>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</si>
  <si>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</si>
  <si>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</si>
  <si>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</si>
  <si>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</si>
  <si>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</si>
  <si>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</si>
  <si>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</si>
  <si>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</si>
  <si>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</si>
  <si>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</si>
  <si>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</si>
  <si>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</si>
  <si>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</si>
  <si>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</si>
  <si>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</si>
  <si>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</si>
  <si>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</si>
  <si>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</si>
  <si>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</si>
  <si>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</si>
  <si>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</si>
  <si>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</si>
  <si>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</si>
  <si>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</si>
  <si>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</si>
  <si>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</si>
  <si>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</si>
  <si>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</si>
  <si>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</si>
  <si>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</si>
  <si>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</si>
  <si>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</si>
  <si>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</si>
  <si>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</si>
  <si>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</si>
  <si>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</si>
  <si>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</si>
  <si>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</si>
  <si>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</si>
  <si>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</si>
  <si>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</si>
  <si>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</si>
  <si>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</si>
  <si>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</si>
  <si>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</si>
  <si>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</si>
  <si>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</si>
  <si>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</si>
  <si>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</si>
  <si>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</si>
  <si>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</si>
  <si>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</si>
  <si>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</si>
  <si>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</si>
  <si>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</si>
  <si>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</si>
  <si>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</si>
  <si>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</si>
  <si>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</si>
  <si>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</si>
  <si>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</si>
  <si>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</si>
  <si>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</si>
  <si>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</si>
  <si>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</si>
  <si>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</si>
  <si>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</si>
  <si>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</si>
  <si>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</si>
  <si>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</si>
  <si>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</si>
  <si>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</si>
  <si>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</si>
  <si>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</si>
  <si>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</si>
  <si>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</si>
  <si>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</si>
  <si>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</si>
  <si>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</si>
  <si>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</si>
  <si>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</si>
  <si>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</si>
  <si>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</si>
  <si>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</si>
  <si>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</si>
  <si>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</si>
  <si>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</si>
  <si>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</si>
  <si>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</si>
  <si>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</si>
  <si>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</si>
  <si>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</si>
  <si>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</si>
  <si>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</si>
  <si>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</si>
  <si>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</si>
  <si>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</si>
  <si>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</si>
  <si>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</si>
  <si>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</si>
  <si>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</si>
  <si>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</si>
  <si>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</si>
  <si>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</si>
  <si>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</si>
  <si>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</si>
  <si>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</si>
  <si>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</si>
  <si>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</si>
  <si>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</si>
  <si>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</si>
  <si>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</si>
  <si>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</si>
  <si>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</si>
  <si>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</si>
  <si>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</si>
  <si>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</si>
  <si>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</si>
  <si>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</si>
  <si>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</si>
  <si>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</si>
  <si>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</si>
  <si>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</si>
  <si>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</si>
  <si>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</si>
  <si>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</si>
  <si>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</si>
  <si>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</si>
  <si>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</si>
  <si>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</si>
  <si>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</si>
  <si>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</si>
  <si>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</si>
  <si>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</si>
  <si>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</si>
  <si>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</si>
  <si>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</si>
  <si>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</si>
  <si>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</si>
  <si>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</si>
  <si>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</si>
  <si>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</si>
  <si>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</si>
  <si>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</si>
  <si>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</si>
  <si>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</si>
  <si>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</si>
  <si>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</si>
  <si>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</si>
  <si>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</si>
  <si>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</si>
  <si>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</si>
  <si>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</si>
  <si>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</si>
  <si>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</si>
  <si>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</si>
  <si>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</si>
  <si>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</si>
  <si>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</si>
  <si>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</si>
  <si>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</si>
  <si>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</si>
  <si>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</si>
  <si>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</si>
  <si>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</si>
  <si>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</si>
  <si>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</si>
  <si>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</si>
  <si>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</si>
  <si>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</si>
  <si>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</si>
  <si>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</si>
  <si>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</si>
  <si>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</si>
  <si>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</si>
  <si>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</si>
  <si>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</si>
  <si>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</si>
  <si>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</si>
  <si>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</si>
  <si>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</si>
  <si>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</si>
  <si>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</si>
  <si>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</si>
  <si>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</si>
  <si>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</si>
  <si>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</si>
  <si>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</si>
  <si>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</si>
  <si>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</si>
  <si>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</si>
  <si>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</si>
  <si>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</si>
  <si>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</si>
  <si>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</si>
  <si>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</si>
  <si>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</si>
  <si>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</si>
  <si>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</si>
  <si>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</si>
  <si>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</si>
  <si>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</si>
  <si>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</si>
  <si>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</si>
  <si>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</si>
  <si>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</si>
  <si>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</si>
  <si>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</si>
  <si>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</si>
  <si>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</si>
  <si>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</si>
  <si>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</si>
  <si>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</si>
  <si>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</si>
  <si>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</si>
  <si>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</si>
  <si>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</si>
  <si>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</si>
  <si>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</si>
  <si>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</si>
  <si>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</si>
  <si>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</si>
  <si>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</si>
  <si>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</si>
  <si>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</si>
  <si>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</si>
  <si>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</si>
  <si>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</si>
  <si>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</si>
  <si>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</si>
  <si>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</si>
  <si>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</si>
  <si>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</si>
  <si>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</si>
  <si>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</si>
  <si>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</si>
  <si>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</si>
  <si>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</si>
  <si>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</si>
  <si>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</si>
  <si>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</si>
  <si>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</si>
  <si>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</si>
  <si>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</si>
  <si>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</si>
  <si>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</si>
  <si>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</si>
  <si>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</si>
  <si>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</si>
  <si>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</si>
  <si>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</si>
  <si>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</si>
  <si>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</si>
  <si>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</si>
  <si>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</si>
  <si>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</si>
  <si>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</si>
  <si>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</si>
  <si>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</si>
  <si>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</si>
  <si>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</si>
  <si>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</si>
  <si>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</si>
  <si>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</si>
  <si>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</si>
  <si>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</si>
  <si>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</si>
  <si>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</si>
  <si>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</si>
  <si>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</si>
  <si>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</si>
  <si>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</si>
  <si>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</si>
  <si>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</si>
  <si>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</si>
  <si>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</si>
  <si>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</si>
  <si>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</si>
  <si>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</si>
  <si>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</si>
  <si>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</si>
  <si>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</si>
  <si>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</si>
  <si>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</si>
  <si>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</si>
  <si>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</si>
  <si>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</si>
  <si>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</si>
  <si>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</si>
  <si>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</si>
  <si>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Хабаровский край</t>
  </si>
  <si>
    <t>г. Хабаровск</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</si>
  <si>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</si>
  <si>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</si>
  <si>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</si>
  <si>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</si>
  <si>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</si>
  <si>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</si>
  <si>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</si>
  <si>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</si>
  <si>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</si>
  <si>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</si>
  <si>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</si>
  <si>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</si>
  <si>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</si>
  <si>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J_ДВОСТ-194</t>
  </si>
  <si>
    <t>Техническое перевооружение объекта "Кабельная линия 6кВ" Ф-42 ТПМ - ТП 26</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</si>
  <si>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</si>
  <si>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 xml:space="preserve">  Кабельная линия 6кВ Ф-42 от ТП-М</t>
  </si>
  <si>
    <t xml:space="preserve">  Кабельная линия 6кВ Ф-42 от ТП-М до ТП 26</t>
  </si>
  <si>
    <t>ААбл 3х120</t>
  </si>
  <si>
    <t xml:space="preserve"> ААБЛу 3х240</t>
  </si>
  <si>
    <t>Подземный</t>
  </si>
  <si>
    <t>Акт № б/н от 10.10.2018г., Хабаровская дистанция электроснабжения</t>
  </si>
  <si>
    <t>Техническое перевооружение с заменой КЛ малого сечения ААБЛ 120 мм2 на ААБЛу 3х240 мм 0,79 км.</t>
  </si>
  <si>
    <t>Уменьшение недоотпуска электроэнергии потребителям во время инцендентов, ведущих к отключению КЛ</t>
  </si>
  <si>
    <t>Кабельная линия 6кВ Ф-42 от ТП-М до ТП 26, находятся в эксплуатации с  1985 года, выполнена кабелем ААбл 3х120, не соответствует нагрузкам.  Необходима замена кабеля, который не соответствует технической политике ОАО "РЖД", замена кабеля протяженностью 0,79 км (уточняется при разработке ПД)</t>
  </si>
  <si>
    <t>Проектом предусматривается замена участков КЛ, включающая в себя:                                                                                                                  1. Разработка ПСД,                                                                                                           2. СМР, ввод в эксплуатацию</t>
  </si>
  <si>
    <t>0,79 км</t>
  </si>
  <si>
    <t xml:space="preserve"> по состоянию на 01.01.2019</t>
  </si>
  <si>
    <t>по состоянию на 01.01.2020</t>
  </si>
  <si>
    <t>Другое3)</t>
  </si>
  <si>
    <t>другое3)</t>
  </si>
  <si>
    <t>КЛ</t>
  </si>
  <si>
    <t>1.Замещение (обновление) электрической сети.</t>
  </si>
  <si>
    <t>Год раскрытия информации: 2019 год</t>
  </si>
  <si>
    <t xml:space="preserve">План 2019 года </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</si>
</sst>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9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2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408">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1.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externalLink" Target="externalLinks/externalLink15.xml"/><Relationship Id="rId10" Type="http://schemas.openxmlformats.org/officeDocument/2006/relationships/worksheet" Target="worksheets/sheet10.xml"/><Relationship Id="rId19" Type="http://schemas.openxmlformats.org/officeDocument/2006/relationships/externalLink" Target="externalLinks/externalLink6.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externalLink" Target="externalLinks/externalLink14.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tabSelected="1" view="pageBreakPreview" zoomScale="70" zoomScaleSheetLayoutView="70" workbookViewId="0">
      <selection activeCell="G38" sqref="G38"/>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88" t="s">
        <v>515</v>
      </c>
      <c r="B1" s="288"/>
      <c r="C1" s="288"/>
      <c r="D1" s="64"/>
      <c r="E1" s="64"/>
      <c r="F1" s="64"/>
      <c r="G1" s="64"/>
      <c r="H1" s="64"/>
      <c r="I1" s="64"/>
      <c r="J1" s="64"/>
    </row>
    <row r="2" spans="1:22" s="10" customFormat="1" ht="18.75">
      <c r="A2" s="15"/>
      <c r="F2" s="14"/>
      <c r="G2" s="14"/>
      <c r="H2" s="13"/>
    </row>
    <row r="3" spans="1:22" s="10" customFormat="1" ht="18.75">
      <c r="A3" s="291" t="s">
        <v>9</v>
      </c>
      <c r="B3" s="291"/>
      <c r="C3" s="29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92" t="s">
        <v>487</v>
      </c>
      <c r="B5" s="292"/>
      <c r="C5" s="292"/>
      <c r="D5" s="6"/>
      <c r="E5" s="6"/>
      <c r="F5" s="6"/>
      <c r="G5" s="6"/>
      <c r="H5" s="6"/>
      <c r="I5" s="11"/>
      <c r="J5" s="11"/>
      <c r="K5" s="11"/>
      <c r="L5" s="11"/>
      <c r="M5" s="11"/>
      <c r="N5" s="11"/>
      <c r="O5" s="11"/>
      <c r="P5" s="11"/>
      <c r="Q5" s="11"/>
      <c r="R5" s="11"/>
      <c r="S5" s="11"/>
      <c r="T5" s="11"/>
      <c r="U5" s="11"/>
      <c r="V5" s="11"/>
    </row>
    <row r="6" spans="1:22" s="10" customFormat="1" ht="18.75">
      <c r="A6" s="289" t="s">
        <v>8</v>
      </c>
      <c r="B6" s="289"/>
      <c r="C6" s="28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93" t="s">
        <v>495</v>
      </c>
      <c r="B8" s="293"/>
      <c r="C8" s="293"/>
      <c r="D8" s="6"/>
      <c r="E8" s="6"/>
      <c r="F8" s="6"/>
      <c r="G8" s="6"/>
      <c r="H8" s="6"/>
      <c r="I8" s="11"/>
      <c r="J8" s="11"/>
      <c r="K8" s="11"/>
      <c r="L8" s="11"/>
      <c r="M8" s="11"/>
      <c r="N8" s="11"/>
      <c r="O8" s="11"/>
      <c r="P8" s="11"/>
      <c r="Q8" s="11"/>
      <c r="R8" s="11"/>
      <c r="S8" s="11"/>
      <c r="T8" s="11"/>
      <c r="U8" s="11"/>
      <c r="V8" s="11"/>
    </row>
    <row r="9" spans="1:22" s="10" customFormat="1" ht="18.75">
      <c r="A9" s="289" t="s">
        <v>7</v>
      </c>
      <c r="B9" s="289"/>
      <c r="C9" s="28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28.5" customHeight="1">
      <c r="A11" s="294" t="s">
        <v>496</v>
      </c>
      <c r="B11" s="294"/>
      <c r="C11" s="294"/>
      <c r="D11" s="261"/>
      <c r="E11" s="261"/>
      <c r="F11" s="261"/>
      <c r="G11" s="261"/>
      <c r="H11" s="261"/>
      <c r="I11" s="261"/>
      <c r="J11" s="261"/>
      <c r="K11" s="261"/>
      <c r="L11" s="261"/>
      <c r="M11" s="261"/>
      <c r="N11" s="261"/>
      <c r="O11" s="261"/>
      <c r="P11" s="261"/>
      <c r="Q11" s="261"/>
      <c r="R11" s="261"/>
      <c r="S11" s="261"/>
      <c r="T11" s="261"/>
      <c r="U11" s="261"/>
      <c r="V11" s="261"/>
    </row>
    <row r="12" spans="1:22" s="2" customFormat="1" ht="15" customHeight="1">
      <c r="A12" s="289" t="s">
        <v>5</v>
      </c>
      <c r="B12" s="289"/>
      <c r="C12" s="289"/>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90" t="s">
        <v>217</v>
      </c>
      <c r="B14" s="290"/>
      <c r="C14" s="290"/>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486</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514</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482</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480</v>
      </c>
      <c r="D21" s="23"/>
      <c r="E21" s="23"/>
      <c r="F21" s="23"/>
      <c r="G21" s="23"/>
      <c r="H21" s="22"/>
      <c r="I21" s="22"/>
      <c r="J21" s="22"/>
      <c r="K21" s="22"/>
      <c r="L21" s="22"/>
      <c r="M21" s="22"/>
      <c r="N21" s="22"/>
      <c r="O21" s="22"/>
      <c r="P21" s="22"/>
      <c r="Q21" s="22"/>
      <c r="R21" s="22"/>
      <c r="S21" s="21"/>
      <c r="T21" s="21"/>
      <c r="U21" s="21"/>
      <c r="V21" s="21"/>
    </row>
    <row r="22" spans="1:22" s="20" customFormat="1" ht="33">
      <c r="A22" s="279" t="s">
        <v>16</v>
      </c>
      <c r="B22" s="280" t="s">
        <v>29</v>
      </c>
      <c r="C22" s="281" t="s">
        <v>481</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483</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483</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483</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483</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483</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484</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483</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483</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483</v>
      </c>
      <c r="D33" s="16"/>
      <c r="E33" s="16"/>
      <c r="F33" s="16"/>
      <c r="G33" s="16"/>
      <c r="H33" s="16"/>
      <c r="I33" s="16"/>
      <c r="J33" s="16"/>
      <c r="K33" s="16"/>
      <c r="L33" s="16"/>
      <c r="M33" s="16"/>
      <c r="N33" s="16"/>
      <c r="O33" s="16"/>
      <c r="P33" s="16"/>
      <c r="Q33" s="16"/>
      <c r="R33" s="16"/>
      <c r="S33" s="16"/>
      <c r="T33" s="16"/>
      <c r="U33" s="16"/>
      <c r="V33" s="16"/>
    </row>
    <row r="34" spans="1:22" ht="15.75">
      <c r="A34" s="283"/>
      <c r="B34" s="284"/>
      <c r="C34" s="285"/>
      <c r="D34" s="16"/>
      <c r="E34" s="16"/>
      <c r="F34" s="16"/>
      <c r="G34" s="16"/>
      <c r="H34" s="16"/>
      <c r="I34" s="16"/>
      <c r="J34" s="16"/>
      <c r="K34" s="16"/>
      <c r="L34" s="16"/>
      <c r="M34" s="16"/>
      <c r="N34" s="16"/>
      <c r="O34" s="16"/>
      <c r="P34" s="16"/>
      <c r="Q34" s="16"/>
      <c r="R34" s="16"/>
      <c r="S34" s="16"/>
      <c r="T34" s="16"/>
      <c r="U34" s="16"/>
      <c r="V34" s="16"/>
    </row>
    <row r="35" spans="1:22" ht="49.5">
      <c r="A35" s="279" t="s">
        <v>184</v>
      </c>
      <c r="B35" s="280" t="s">
        <v>227</v>
      </c>
      <c r="C35" s="281" t="s">
        <v>508</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279" t="s">
        <v>196</v>
      </c>
      <c r="B38" s="280" t="s">
        <v>197</v>
      </c>
      <c r="C38" s="281" t="s">
        <v>497</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286"/>
      <c r="B42" s="287"/>
      <c r="C42" s="287"/>
      <c r="D42" s="16"/>
      <c r="E42" s="16"/>
      <c r="F42" s="16"/>
      <c r="G42" s="16"/>
      <c r="H42" s="16"/>
      <c r="I42" s="16"/>
      <c r="J42" s="16"/>
      <c r="K42" s="16"/>
      <c r="L42" s="16"/>
      <c r="M42" s="16"/>
      <c r="N42" s="16"/>
      <c r="O42" s="16"/>
      <c r="P42" s="16"/>
      <c r="Q42" s="16"/>
      <c r="R42" s="16"/>
      <c r="S42" s="16"/>
      <c r="T42" s="16"/>
      <c r="U42" s="16"/>
      <c r="V42" s="16"/>
    </row>
    <row r="43" spans="1:22" s="266" customFormat="1" ht="49.5">
      <c r="A43" s="262" t="s">
        <v>216</v>
      </c>
      <c r="B43" s="263" t="s">
        <v>225</v>
      </c>
      <c r="C43" s="264">
        <v>13.33</v>
      </c>
      <c r="D43" s="265"/>
      <c r="E43" s="265"/>
      <c r="F43" s="265"/>
      <c r="G43" s="265"/>
      <c r="H43" s="265"/>
      <c r="I43" s="265"/>
      <c r="J43" s="265"/>
      <c r="K43" s="265"/>
      <c r="L43" s="265"/>
      <c r="M43" s="265"/>
      <c r="N43" s="265"/>
      <c r="O43" s="265"/>
      <c r="P43" s="265"/>
      <c r="Q43" s="265"/>
      <c r="R43" s="265"/>
      <c r="S43" s="265"/>
      <c r="T43" s="265"/>
      <c r="U43" s="265"/>
      <c r="V43" s="265"/>
    </row>
    <row r="44" spans="1:22" s="266" customFormat="1" ht="50.25" thickBot="1">
      <c r="A44" s="267" t="s">
        <v>188</v>
      </c>
      <c r="B44" s="268" t="s">
        <v>226</v>
      </c>
      <c r="C44" s="269">
        <v>11.11</v>
      </c>
      <c r="D44" s="265"/>
      <c r="E44" s="265"/>
      <c r="F44" s="265"/>
      <c r="G44" s="265"/>
      <c r="H44" s="265"/>
      <c r="I44" s="265"/>
      <c r="J44" s="265"/>
      <c r="K44" s="265"/>
      <c r="L44" s="265"/>
      <c r="M44" s="265"/>
      <c r="N44" s="265"/>
      <c r="O44" s="265"/>
      <c r="P44" s="265"/>
      <c r="Q44" s="265"/>
      <c r="R44" s="265"/>
      <c r="S44" s="265"/>
      <c r="T44" s="265"/>
      <c r="U44" s="265"/>
      <c r="V44" s="265"/>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407" priority="2" operator="containsText" text="Х!">
      <formula>NOT(ISERROR(SEARCH("Х!",A5)))</formula>
    </cfRule>
  </conditionalFormatting>
  <conditionalFormatting sqref="A5:C5">
    <cfRule type="containsText" dxfId="406"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c r="AD1" s="288"/>
      <c r="AE1" s="288"/>
      <c r="AF1" s="288"/>
      <c r="AG1" s="288"/>
      <c r="AH1" s="288"/>
      <c r="AI1" s="288"/>
      <c r="AJ1" s="288"/>
      <c r="AK1" s="288"/>
      <c r="AL1" s="288"/>
      <c r="AM1" s="288"/>
      <c r="AN1" s="288"/>
      <c r="AO1" s="288"/>
      <c r="AP1" s="288"/>
      <c r="AQ1" s="288"/>
      <c r="AR1" s="288"/>
      <c r="AS1" s="288"/>
      <c r="AT1" s="288"/>
      <c r="AU1" s="288"/>
      <c r="AV1" s="288"/>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291" t="s">
        <v>9</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291"/>
      <c r="AB3" s="291"/>
      <c r="AC3" s="291"/>
      <c r="AD3" s="291"/>
      <c r="AE3" s="291"/>
      <c r="AF3" s="291"/>
      <c r="AG3" s="291"/>
      <c r="AH3" s="291"/>
      <c r="AI3" s="291"/>
      <c r="AJ3" s="291"/>
      <c r="AK3" s="291"/>
      <c r="AL3" s="291"/>
      <c r="AM3" s="291"/>
      <c r="AN3" s="291"/>
      <c r="AO3" s="291"/>
      <c r="AP3" s="291"/>
      <c r="AQ3" s="291"/>
      <c r="AR3" s="291"/>
      <c r="AS3" s="291"/>
      <c r="AT3" s="291"/>
      <c r="AU3" s="291"/>
      <c r="AV3" s="291"/>
    </row>
    <row r="4" spans="1:48" ht="12" customHeight="1">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291"/>
      <c r="AB4" s="291"/>
      <c r="AC4" s="291"/>
      <c r="AD4" s="291"/>
      <c r="AE4" s="291"/>
      <c r="AF4" s="291"/>
      <c r="AG4" s="291"/>
      <c r="AH4" s="291"/>
      <c r="AI4" s="291"/>
      <c r="AJ4" s="291"/>
      <c r="AK4" s="291"/>
      <c r="AL4" s="291"/>
      <c r="AM4" s="291"/>
      <c r="AN4" s="291"/>
      <c r="AO4" s="291"/>
      <c r="AP4" s="291"/>
      <c r="AQ4" s="291"/>
      <c r="AR4" s="291"/>
      <c r="AS4" s="291"/>
      <c r="AT4" s="291"/>
      <c r="AU4" s="291"/>
      <c r="AV4" s="291"/>
    </row>
    <row r="5" spans="1:48" ht="15.75">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295"/>
      <c r="AB5" s="295"/>
      <c r="AC5" s="295"/>
      <c r="AD5" s="295"/>
      <c r="AE5" s="295"/>
      <c r="AF5" s="295"/>
      <c r="AG5" s="295"/>
      <c r="AH5" s="295"/>
      <c r="AI5" s="295"/>
      <c r="AJ5" s="295"/>
      <c r="AK5" s="295"/>
      <c r="AL5" s="295"/>
      <c r="AM5" s="295"/>
      <c r="AN5" s="295"/>
      <c r="AO5" s="295"/>
      <c r="AP5" s="295"/>
      <c r="AQ5" s="295"/>
      <c r="AR5" s="295"/>
      <c r="AS5" s="295"/>
      <c r="AT5" s="295"/>
      <c r="AU5" s="295"/>
      <c r="AV5" s="295"/>
    </row>
    <row r="6" spans="1:48" ht="15.75">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c r="AB6" s="289"/>
      <c r="AC6" s="289"/>
      <c r="AD6" s="289"/>
      <c r="AE6" s="289"/>
      <c r="AF6" s="289"/>
      <c r="AG6" s="289"/>
      <c r="AH6" s="289"/>
      <c r="AI6" s="289"/>
      <c r="AJ6" s="289"/>
      <c r="AK6" s="289"/>
      <c r="AL6" s="289"/>
      <c r="AM6" s="289"/>
      <c r="AN6" s="289"/>
      <c r="AO6" s="289"/>
      <c r="AP6" s="289"/>
      <c r="AQ6" s="289"/>
      <c r="AR6" s="289"/>
      <c r="AS6" s="289"/>
      <c r="AT6" s="289"/>
      <c r="AU6" s="289"/>
      <c r="AV6" s="289"/>
    </row>
    <row r="7" spans="1:48" ht="12" customHeight="1">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291"/>
      <c r="AB7" s="291"/>
      <c r="AC7" s="291"/>
      <c r="AD7" s="291"/>
      <c r="AE7" s="291"/>
      <c r="AF7" s="291"/>
      <c r="AG7" s="291"/>
      <c r="AH7" s="291"/>
      <c r="AI7" s="291"/>
      <c r="AJ7" s="291"/>
      <c r="AK7" s="291"/>
      <c r="AL7" s="291"/>
      <c r="AM7" s="291"/>
      <c r="AN7" s="291"/>
      <c r="AO7" s="291"/>
      <c r="AP7" s="291"/>
      <c r="AQ7" s="291"/>
      <c r="AR7" s="291"/>
      <c r="AS7" s="291"/>
      <c r="AT7" s="291"/>
      <c r="AU7" s="291"/>
      <c r="AV7" s="291"/>
    </row>
    <row r="8" spans="1:48" ht="15.75">
      <c r="A8" s="295" t="str">
        <f>' 1. паспорт местополож'!A8:C8</f>
        <v>J_ДВОСТ-194</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295"/>
      <c r="AB8" s="295"/>
      <c r="AC8" s="295"/>
      <c r="AD8" s="295"/>
      <c r="AE8" s="295"/>
      <c r="AF8" s="295"/>
      <c r="AG8" s="295"/>
      <c r="AH8" s="295"/>
      <c r="AI8" s="295"/>
      <c r="AJ8" s="295"/>
      <c r="AK8" s="295"/>
      <c r="AL8" s="295"/>
      <c r="AM8" s="295"/>
      <c r="AN8" s="295"/>
      <c r="AO8" s="295"/>
      <c r="AP8" s="295"/>
      <c r="AQ8" s="295"/>
      <c r="AR8" s="295"/>
      <c r="AS8" s="295"/>
      <c r="AT8" s="295"/>
      <c r="AU8" s="295"/>
      <c r="AV8" s="295"/>
    </row>
    <row r="9" spans="1:48" ht="15.7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c r="AG9" s="289"/>
      <c r="AH9" s="289"/>
      <c r="AI9" s="289"/>
      <c r="AJ9" s="289"/>
      <c r="AK9" s="289"/>
      <c r="AL9" s="289"/>
      <c r="AM9" s="289"/>
      <c r="AN9" s="289"/>
      <c r="AO9" s="289"/>
      <c r="AP9" s="289"/>
      <c r="AQ9" s="289"/>
      <c r="AR9" s="289"/>
      <c r="AS9" s="289"/>
      <c r="AT9" s="289"/>
      <c r="AU9" s="289"/>
      <c r="AV9" s="289"/>
    </row>
    <row r="10" spans="1:48" ht="12.75" customHeight="1">
      <c r="A10" s="302"/>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302"/>
      <c r="AB10" s="302"/>
      <c r="AC10" s="302"/>
      <c r="AD10" s="302"/>
      <c r="AE10" s="302"/>
      <c r="AF10" s="302"/>
      <c r="AG10" s="302"/>
      <c r="AH10" s="302"/>
      <c r="AI10" s="302"/>
      <c r="AJ10" s="302"/>
      <c r="AK10" s="302"/>
      <c r="AL10" s="302"/>
      <c r="AM10" s="302"/>
      <c r="AN10" s="302"/>
      <c r="AO10" s="302"/>
      <c r="AP10" s="302"/>
      <c r="AQ10" s="302"/>
      <c r="AR10" s="302"/>
      <c r="AS10" s="302"/>
      <c r="AT10" s="302"/>
      <c r="AU10" s="302"/>
      <c r="AV10" s="302"/>
    </row>
    <row r="11" spans="1:48" ht="15.75">
      <c r="A11" s="295" t="str">
        <f>' 1. паспорт местополож'!A11:C11</f>
        <v>Техническое перевооружение объекта "Кабельная линия 6кВ" Ф-42 ТПМ - ТП 26</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295"/>
      <c r="AB11" s="295"/>
      <c r="AC11" s="295"/>
      <c r="AD11" s="295"/>
      <c r="AE11" s="295"/>
      <c r="AF11" s="295"/>
      <c r="AG11" s="295"/>
      <c r="AH11" s="295"/>
      <c r="AI11" s="295"/>
      <c r="AJ11" s="295"/>
      <c r="AK11" s="295"/>
      <c r="AL11" s="295"/>
      <c r="AM11" s="295"/>
      <c r="AN11" s="295"/>
      <c r="AO11" s="295"/>
      <c r="AP11" s="295"/>
      <c r="AQ11" s="295"/>
      <c r="AR11" s="295"/>
      <c r="AS11" s="295"/>
      <c r="AT11" s="295"/>
      <c r="AU11" s="295"/>
      <c r="AV11" s="295"/>
    </row>
    <row r="12" spans="1:48" ht="15.7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289"/>
      <c r="AB12" s="289"/>
      <c r="AC12" s="289"/>
      <c r="AD12" s="289"/>
      <c r="AE12" s="289"/>
      <c r="AF12" s="289"/>
      <c r="AG12" s="289"/>
      <c r="AH12" s="289"/>
      <c r="AI12" s="289"/>
      <c r="AJ12" s="289"/>
      <c r="AK12" s="289"/>
      <c r="AL12" s="289"/>
      <c r="AM12" s="289"/>
      <c r="AN12" s="289"/>
      <c r="AO12" s="289"/>
      <c r="AP12" s="289"/>
      <c r="AQ12" s="289"/>
      <c r="AR12" s="289"/>
      <c r="AS12" s="289"/>
      <c r="AT12" s="289"/>
      <c r="AU12" s="289"/>
      <c r="AV12" s="289"/>
    </row>
    <row r="13" spans="1:4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c r="AN13" s="322"/>
      <c r="AO13" s="322"/>
      <c r="AP13" s="322"/>
      <c r="AQ13" s="322"/>
      <c r="AR13" s="322"/>
      <c r="AS13" s="322"/>
      <c r="AT13" s="322"/>
      <c r="AU13" s="322"/>
      <c r="AV13" s="322"/>
    </row>
    <row r="14" spans="1:48" ht="14.25" customHeight="1">
      <c r="A14" s="322"/>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322"/>
      <c r="AB14" s="322"/>
      <c r="AC14" s="322"/>
      <c r="AD14" s="322"/>
      <c r="AE14" s="322"/>
      <c r="AF14" s="322"/>
      <c r="AG14" s="322"/>
      <c r="AH14" s="322"/>
      <c r="AI14" s="322"/>
      <c r="AJ14" s="322"/>
      <c r="AK14" s="322"/>
      <c r="AL14" s="322"/>
      <c r="AM14" s="322"/>
      <c r="AN14" s="322"/>
      <c r="AO14" s="322"/>
      <c r="AP14" s="322"/>
      <c r="AQ14" s="322"/>
      <c r="AR14" s="322"/>
      <c r="AS14" s="322"/>
      <c r="AT14" s="322"/>
      <c r="AU14" s="322"/>
      <c r="AV14" s="322"/>
    </row>
    <row r="15" spans="1:48" ht="15.75">
      <c r="A15" s="322"/>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322"/>
      <c r="AB15" s="322"/>
      <c r="AC15" s="322"/>
      <c r="AD15" s="322"/>
      <c r="AE15" s="322"/>
      <c r="AF15" s="322"/>
      <c r="AG15" s="322"/>
      <c r="AH15" s="322"/>
      <c r="AI15" s="322"/>
      <c r="AJ15" s="322"/>
      <c r="AK15" s="322"/>
      <c r="AL15" s="322"/>
      <c r="AM15" s="322"/>
      <c r="AN15" s="322"/>
      <c r="AO15" s="322"/>
      <c r="AP15" s="322"/>
      <c r="AQ15" s="322"/>
      <c r="AR15" s="322"/>
      <c r="AS15" s="322"/>
      <c r="AT15" s="322"/>
      <c r="AU15" s="322"/>
      <c r="AV15" s="322"/>
    </row>
    <row r="16" spans="1:48" s="147" customFormat="1" ht="34.5" customHeight="1">
      <c r="A16" s="376" t="s">
        <v>320</v>
      </c>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6"/>
      <c r="AB16" s="376"/>
      <c r="AC16" s="376"/>
      <c r="AD16" s="376"/>
      <c r="AE16" s="376"/>
      <c r="AF16" s="376"/>
      <c r="AG16" s="376"/>
      <c r="AH16" s="376"/>
      <c r="AI16" s="376"/>
      <c r="AJ16" s="376"/>
      <c r="AK16" s="376"/>
      <c r="AL16" s="376"/>
      <c r="AM16" s="376"/>
      <c r="AN16" s="376"/>
      <c r="AO16" s="376"/>
      <c r="AP16" s="376"/>
      <c r="AQ16" s="376"/>
      <c r="AR16" s="376"/>
      <c r="AS16" s="376"/>
      <c r="AT16" s="376"/>
      <c r="AU16" s="376"/>
      <c r="AV16" s="376"/>
    </row>
    <row r="17" spans="1:55" s="148" customFormat="1" ht="140.25" customHeight="1">
      <c r="A17" s="371" t="s">
        <v>321</v>
      </c>
      <c r="B17" s="378" t="s">
        <v>322</v>
      </c>
      <c r="C17" s="371" t="s">
        <v>323</v>
      </c>
      <c r="D17" s="371" t="s">
        <v>324</v>
      </c>
      <c r="E17" s="381" t="s">
        <v>325</v>
      </c>
      <c r="F17" s="382"/>
      <c r="G17" s="382"/>
      <c r="H17" s="382"/>
      <c r="I17" s="382"/>
      <c r="J17" s="382"/>
      <c r="K17" s="382"/>
      <c r="L17" s="383"/>
      <c r="M17" s="371" t="s">
        <v>326</v>
      </c>
      <c r="N17" s="371" t="s">
        <v>327</v>
      </c>
      <c r="O17" s="371" t="s">
        <v>328</v>
      </c>
      <c r="P17" s="370" t="s">
        <v>329</v>
      </c>
      <c r="Q17" s="370" t="s">
        <v>330</v>
      </c>
      <c r="R17" s="370" t="s">
        <v>331</v>
      </c>
      <c r="S17" s="370" t="s">
        <v>332</v>
      </c>
      <c r="T17" s="370"/>
      <c r="U17" s="370" t="s">
        <v>333</v>
      </c>
      <c r="V17" s="370" t="s">
        <v>334</v>
      </c>
      <c r="W17" s="370" t="s">
        <v>335</v>
      </c>
      <c r="X17" s="370" t="s">
        <v>336</v>
      </c>
      <c r="Y17" s="370" t="s">
        <v>337</v>
      </c>
      <c r="Z17" s="373" t="s">
        <v>338</v>
      </c>
      <c r="AA17" s="370" t="s">
        <v>339</v>
      </c>
      <c r="AB17" s="370" t="s">
        <v>340</v>
      </c>
      <c r="AC17" s="370" t="s">
        <v>341</v>
      </c>
      <c r="AD17" s="370" t="s">
        <v>342</v>
      </c>
      <c r="AE17" s="370" t="s">
        <v>343</v>
      </c>
      <c r="AF17" s="370" t="s">
        <v>344</v>
      </c>
      <c r="AG17" s="370"/>
      <c r="AH17" s="370"/>
      <c r="AI17" s="370"/>
      <c r="AJ17" s="370"/>
      <c r="AK17" s="370"/>
      <c r="AL17" s="370" t="s">
        <v>345</v>
      </c>
      <c r="AM17" s="370"/>
      <c r="AN17" s="370"/>
      <c r="AO17" s="370"/>
      <c r="AP17" s="370" t="s">
        <v>346</v>
      </c>
      <c r="AQ17" s="370"/>
      <c r="AR17" s="370" t="s">
        <v>347</v>
      </c>
      <c r="AS17" s="370" t="s">
        <v>348</v>
      </c>
      <c r="AT17" s="370" t="s">
        <v>349</v>
      </c>
      <c r="AU17" s="370" t="s">
        <v>350</v>
      </c>
      <c r="AV17" s="370" t="s">
        <v>351</v>
      </c>
    </row>
    <row r="18" spans="1:55" s="148" customFormat="1" ht="19.5">
      <c r="A18" s="377"/>
      <c r="B18" s="379"/>
      <c r="C18" s="377"/>
      <c r="D18" s="377"/>
      <c r="E18" s="371" t="s">
        <v>352</v>
      </c>
      <c r="F18" s="366" t="s">
        <v>304</v>
      </c>
      <c r="G18" s="366" t="s">
        <v>306</v>
      </c>
      <c r="H18" s="366" t="s">
        <v>308</v>
      </c>
      <c r="I18" s="364" t="s">
        <v>353</v>
      </c>
      <c r="J18" s="364" t="s">
        <v>354</v>
      </c>
      <c r="K18" s="364" t="s">
        <v>355</v>
      </c>
      <c r="L18" s="366" t="s">
        <v>35</v>
      </c>
      <c r="M18" s="377"/>
      <c r="N18" s="377"/>
      <c r="O18" s="377"/>
      <c r="P18" s="370"/>
      <c r="Q18" s="370"/>
      <c r="R18" s="370"/>
      <c r="S18" s="368" t="s">
        <v>1</v>
      </c>
      <c r="T18" s="368" t="s">
        <v>356</v>
      </c>
      <c r="U18" s="370"/>
      <c r="V18" s="370"/>
      <c r="W18" s="370"/>
      <c r="X18" s="370"/>
      <c r="Y18" s="370"/>
      <c r="Z18" s="370"/>
      <c r="AA18" s="370"/>
      <c r="AB18" s="370"/>
      <c r="AC18" s="370"/>
      <c r="AD18" s="370"/>
      <c r="AE18" s="370"/>
      <c r="AF18" s="370" t="s">
        <v>357</v>
      </c>
      <c r="AG18" s="370"/>
      <c r="AH18" s="370" t="s">
        <v>358</v>
      </c>
      <c r="AI18" s="370"/>
      <c r="AJ18" s="371" t="s">
        <v>359</v>
      </c>
      <c r="AK18" s="371" t="s">
        <v>360</v>
      </c>
      <c r="AL18" s="371" t="s">
        <v>361</v>
      </c>
      <c r="AM18" s="371" t="s">
        <v>362</v>
      </c>
      <c r="AN18" s="371" t="s">
        <v>363</v>
      </c>
      <c r="AO18" s="371" t="s">
        <v>364</v>
      </c>
      <c r="AP18" s="371" t="s">
        <v>365</v>
      </c>
      <c r="AQ18" s="374" t="s">
        <v>356</v>
      </c>
      <c r="AR18" s="370"/>
      <c r="AS18" s="370"/>
      <c r="AT18" s="370"/>
      <c r="AU18" s="370"/>
      <c r="AV18" s="370"/>
    </row>
    <row r="19" spans="1:55" s="148" customFormat="1" ht="78">
      <c r="A19" s="372"/>
      <c r="B19" s="380"/>
      <c r="C19" s="372"/>
      <c r="D19" s="372"/>
      <c r="E19" s="372"/>
      <c r="F19" s="367"/>
      <c r="G19" s="367"/>
      <c r="H19" s="367"/>
      <c r="I19" s="365"/>
      <c r="J19" s="365"/>
      <c r="K19" s="365"/>
      <c r="L19" s="367"/>
      <c r="M19" s="372"/>
      <c r="N19" s="372"/>
      <c r="O19" s="372"/>
      <c r="P19" s="370"/>
      <c r="Q19" s="370"/>
      <c r="R19" s="370"/>
      <c r="S19" s="369"/>
      <c r="T19" s="369"/>
      <c r="U19" s="370"/>
      <c r="V19" s="370"/>
      <c r="W19" s="370"/>
      <c r="X19" s="370"/>
      <c r="Y19" s="370"/>
      <c r="Z19" s="370"/>
      <c r="AA19" s="370"/>
      <c r="AB19" s="370"/>
      <c r="AC19" s="370"/>
      <c r="AD19" s="370"/>
      <c r="AE19" s="370"/>
      <c r="AF19" s="149" t="s">
        <v>366</v>
      </c>
      <c r="AG19" s="149" t="s">
        <v>367</v>
      </c>
      <c r="AH19" s="150" t="s">
        <v>1</v>
      </c>
      <c r="AI19" s="150" t="s">
        <v>356</v>
      </c>
      <c r="AJ19" s="372"/>
      <c r="AK19" s="372"/>
      <c r="AL19" s="372"/>
      <c r="AM19" s="372"/>
      <c r="AN19" s="372"/>
      <c r="AO19" s="372"/>
      <c r="AP19" s="372"/>
      <c r="AQ19" s="375"/>
      <c r="AR19" s="370"/>
      <c r="AS19" s="370"/>
      <c r="AT19" s="370"/>
      <c r="AU19" s="370"/>
      <c r="AV19" s="370"/>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362"/>
      <c r="D22" s="362"/>
      <c r="E22" s="362"/>
      <c r="F22" s="362"/>
      <c r="G22" s="362"/>
      <c r="H22" s="362"/>
      <c r="I22" s="362"/>
      <c r="J22" s="362"/>
      <c r="K22" s="362"/>
      <c r="L22" s="362"/>
      <c r="M22" s="362"/>
      <c r="N22" s="362"/>
      <c r="O22" s="362"/>
      <c r="P22" s="362"/>
      <c r="Q22" s="362"/>
      <c r="R22" s="362"/>
      <c r="S22" s="362"/>
      <c r="T22" s="362"/>
      <c r="U22" s="362"/>
      <c r="V22" s="362"/>
      <c r="W22" s="362"/>
      <c r="X22" s="362"/>
      <c r="Y22" s="362"/>
      <c r="Z22" s="362"/>
      <c r="AA22" s="362"/>
      <c r="AB22" s="362"/>
      <c r="AC22" s="362"/>
      <c r="AD22" s="362"/>
      <c r="AE22" s="362"/>
      <c r="AF22" s="362"/>
      <c r="AG22" s="362"/>
      <c r="AH22" s="362"/>
      <c r="AI22" s="362"/>
      <c r="AJ22" s="362"/>
      <c r="AK22" s="362"/>
      <c r="AL22" s="363"/>
      <c r="AM22" s="363"/>
      <c r="AN22" s="363"/>
      <c r="AO22" s="363"/>
      <c r="AP22" s="363"/>
      <c r="AQ22" s="363"/>
      <c r="AR22" s="363"/>
      <c r="AS22" s="363"/>
      <c r="AT22" s="363"/>
      <c r="AU22" s="363"/>
      <c r="AV22" s="363"/>
      <c r="AW22" s="160"/>
      <c r="AX22" s="160"/>
      <c r="AY22" s="160"/>
      <c r="AZ22" s="160"/>
      <c r="BA22" s="160"/>
      <c r="BB22" s="160"/>
      <c r="BC22" s="160"/>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B23" sqref="B23"/>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385" t="str">
        <f>' 1. паспорт местополож'!A1:C1</f>
        <v>Год раскрытия информации: 2019 год</v>
      </c>
      <c r="B1" s="385"/>
      <c r="C1" s="163"/>
      <c r="D1" s="163"/>
      <c r="E1" s="163"/>
      <c r="F1" s="163"/>
      <c r="G1" s="163"/>
      <c r="H1" s="163"/>
      <c r="I1" s="163"/>
    </row>
    <row r="2" spans="1:9" ht="18.75">
      <c r="A2" s="165"/>
      <c r="B2" s="165"/>
      <c r="C2" s="165"/>
      <c r="D2" s="166"/>
      <c r="E2" s="166"/>
      <c r="F2" s="166"/>
      <c r="G2" s="166"/>
      <c r="H2" s="166"/>
      <c r="I2" s="166"/>
    </row>
    <row r="3" spans="1:9" ht="18.75">
      <c r="A3" s="291" t="s">
        <v>9</v>
      </c>
      <c r="B3" s="291"/>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95"/>
      <c r="C8" s="167"/>
      <c r="D8" s="62"/>
      <c r="E8" s="62"/>
      <c r="F8" s="62"/>
      <c r="G8" s="62"/>
      <c r="H8" s="62"/>
      <c r="I8" s="62"/>
    </row>
    <row r="9" spans="1:9" ht="18" customHeight="1">
      <c r="A9" s="295" t="str">
        <f>' 1. паспорт местополож'!A8:C8</f>
        <v>J_ДВОСТ-194</v>
      </c>
      <c r="B9" s="295"/>
      <c r="C9" s="167"/>
      <c r="D9" s="62"/>
      <c r="E9" s="62"/>
      <c r="F9" s="62"/>
      <c r="G9" s="62"/>
      <c r="H9" s="62"/>
      <c r="I9" s="62"/>
    </row>
    <row r="10" spans="1:9">
      <c r="A10" s="289" t="s">
        <v>7</v>
      </c>
      <c r="B10" s="289"/>
      <c r="C10" s="63"/>
      <c r="D10" s="63"/>
      <c r="E10" s="63"/>
      <c r="F10" s="63"/>
      <c r="G10" s="63"/>
      <c r="H10" s="63"/>
      <c r="I10" s="63"/>
    </row>
    <row r="11" spans="1:9" ht="18.75">
      <c r="A11" s="112"/>
      <c r="B11" s="112"/>
      <c r="C11" s="112"/>
      <c r="D11" s="9"/>
      <c r="E11" s="9"/>
      <c r="F11" s="9"/>
      <c r="G11" s="9"/>
      <c r="H11" s="9"/>
      <c r="I11" s="9"/>
    </row>
    <row r="12" spans="1:9">
      <c r="A12" s="295" t="str">
        <f>' 1. паспорт местополож'!A11:C11</f>
        <v>Техническое перевооружение объекта "Кабельная линия 6кВ" Ф-42 ТПМ - ТП 26</v>
      </c>
      <c r="B12" s="295"/>
      <c r="C12" s="167"/>
      <c r="D12" s="62"/>
      <c r="E12" s="62"/>
      <c r="F12" s="62"/>
      <c r="G12" s="62"/>
      <c r="H12" s="62"/>
      <c r="I12" s="62"/>
    </row>
    <row r="13" spans="1:9">
      <c r="A13" s="289" t="s">
        <v>5</v>
      </c>
      <c r="B13" s="289"/>
      <c r="C13" s="63"/>
      <c r="D13" s="63"/>
      <c r="E13" s="63"/>
      <c r="F13" s="63"/>
      <c r="G13" s="63"/>
      <c r="H13" s="63"/>
      <c r="I13" s="63"/>
    </row>
    <row r="14" spans="1:9">
      <c r="A14" s="38"/>
      <c r="B14" s="38"/>
      <c r="C14" s="168"/>
    </row>
    <row r="15" spans="1:9">
      <c r="A15" s="384" t="s">
        <v>368</v>
      </c>
      <c r="B15" s="384"/>
      <c r="C15" s="169"/>
    </row>
    <row r="16" spans="1:9">
      <c r="A16" s="384" t="s">
        <v>369</v>
      </c>
      <c r="B16" s="384"/>
      <c r="C16" s="170"/>
    </row>
    <row r="17" spans="1:3" ht="16.5" thickBot="1">
      <c r="A17" s="38"/>
      <c r="B17" s="38"/>
      <c r="C17" s="170"/>
    </row>
    <row r="18" spans="1:3" ht="16.5" thickBot="1">
      <c r="A18" s="171" t="s">
        <v>370</v>
      </c>
      <c r="B18" s="172" t="str">
        <f>A12</f>
        <v>Техническое перевооружение объекта "Кабельная линия 6кВ" Ф-42 ТПМ - ТП 26</v>
      </c>
    </row>
    <row r="19" spans="1:3" ht="16.5" thickBot="1">
      <c r="A19" s="171" t="s">
        <v>371</v>
      </c>
      <c r="B19" s="172" t="s">
        <v>493</v>
      </c>
    </row>
    <row r="20" spans="1:3" ht="16.5" thickBot="1">
      <c r="A20" s="171" t="s">
        <v>372</v>
      </c>
      <c r="B20" s="172" t="s">
        <v>244</v>
      </c>
    </row>
    <row r="21" spans="1:3" ht="16.5" thickBot="1">
      <c r="A21" s="171" t="s">
        <v>373</v>
      </c>
      <c r="B21" s="172" t="s">
        <v>244</v>
      </c>
    </row>
    <row r="22" spans="1:3" ht="16.5" thickBot="1">
      <c r="A22" s="174" t="s">
        <v>374</v>
      </c>
      <c r="B22" s="172">
        <v>2023</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95" t="s">
        <v>489</v>
      </c>
      <c r="B1" s="395"/>
      <c r="C1" s="395"/>
      <c r="D1" s="395"/>
      <c r="E1" s="396"/>
      <c r="F1" s="396"/>
      <c r="G1" s="396"/>
      <c r="H1" s="396"/>
      <c r="I1" s="396"/>
      <c r="J1" s="396"/>
      <c r="K1" s="396"/>
      <c r="L1" s="396"/>
      <c r="M1" s="396"/>
      <c r="N1" s="396"/>
      <c r="O1" s="396"/>
      <c r="P1" s="396"/>
      <c r="Q1" s="396"/>
      <c r="R1" s="396"/>
      <c r="S1" s="396"/>
      <c r="T1" s="396"/>
      <c r="U1" s="396"/>
      <c r="V1" s="396"/>
      <c r="W1" s="396"/>
      <c r="X1" s="396"/>
      <c r="Y1" s="396"/>
      <c r="Z1" s="396"/>
      <c r="AA1" s="396"/>
      <c r="AB1" s="396"/>
      <c r="AC1" s="396"/>
      <c r="AD1" s="396"/>
    </row>
    <row r="2" spans="1:30" ht="27.75" customHeight="1">
      <c r="A2" s="397"/>
      <c r="B2" s="397"/>
      <c r="C2" s="397"/>
      <c r="D2" s="397"/>
      <c r="E2" s="397"/>
      <c r="F2" s="397"/>
      <c r="G2" s="397"/>
      <c r="H2" s="397"/>
      <c r="I2" s="397"/>
      <c r="J2" s="397"/>
      <c r="K2" s="397"/>
      <c r="L2" s="397"/>
      <c r="M2" s="397"/>
      <c r="N2" s="397"/>
      <c r="O2" s="397"/>
      <c r="P2" s="397"/>
      <c r="Q2" s="397"/>
      <c r="R2" s="397"/>
      <c r="S2" s="397"/>
      <c r="T2" s="397"/>
      <c r="U2" s="397"/>
      <c r="V2" s="397"/>
      <c r="W2" s="397"/>
      <c r="X2" s="397"/>
      <c r="Y2" s="397"/>
      <c r="Z2" s="397"/>
      <c r="AA2" s="397"/>
      <c r="AB2" s="397"/>
      <c r="AC2" s="397"/>
      <c r="AD2" s="397"/>
    </row>
    <row r="3" spans="1:30" ht="15" customHeight="1">
      <c r="A3" s="391" t="s">
        <v>418</v>
      </c>
      <c r="B3" s="391" t="s">
        <v>419</v>
      </c>
      <c r="C3" s="398" t="s">
        <v>420</v>
      </c>
      <c r="D3" s="399"/>
      <c r="E3" s="400"/>
      <c r="F3" s="394" t="s">
        <v>421</v>
      </c>
      <c r="G3" s="394"/>
      <c r="H3" s="394"/>
      <c r="I3" s="394"/>
      <c r="J3" s="394"/>
      <c r="K3" s="394" t="s">
        <v>422</v>
      </c>
      <c r="L3" s="394"/>
      <c r="M3" s="394"/>
      <c r="N3" s="394"/>
      <c r="O3" s="394"/>
      <c r="P3" s="394" t="s">
        <v>423</v>
      </c>
      <c r="Q3" s="394"/>
      <c r="R3" s="394"/>
      <c r="S3" s="394"/>
      <c r="T3" s="394"/>
      <c r="U3" s="394" t="s">
        <v>424</v>
      </c>
      <c r="V3" s="394"/>
      <c r="W3" s="394"/>
      <c r="X3" s="394"/>
      <c r="Y3" s="394"/>
      <c r="Z3" s="394" t="s">
        <v>425</v>
      </c>
      <c r="AA3" s="394"/>
      <c r="AB3" s="394"/>
      <c r="AC3" s="394"/>
      <c r="AD3" s="394"/>
    </row>
    <row r="4" spans="1:30" ht="15" customHeight="1">
      <c r="A4" s="392"/>
      <c r="B4" s="392"/>
      <c r="C4" s="401"/>
      <c r="D4" s="402"/>
      <c r="E4" s="403"/>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391" t="s">
        <v>245</v>
      </c>
      <c r="B5" s="394" t="s">
        <v>431</v>
      </c>
      <c r="C5" s="387" t="s">
        <v>432</v>
      </c>
      <c r="D5" s="387"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392"/>
      <c r="B6" s="394"/>
      <c r="C6" s="387"/>
      <c r="D6" s="387"/>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392"/>
      <c r="B7" s="394"/>
      <c r="C7" s="387"/>
      <c r="D7" s="387"/>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392"/>
      <c r="B8" s="394"/>
      <c r="C8" s="387"/>
      <c r="D8" s="387" t="s">
        <v>436</v>
      </c>
      <c r="E8" s="387"/>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392"/>
      <c r="B9" s="394"/>
      <c r="C9" s="387" t="s">
        <v>437</v>
      </c>
      <c r="D9" s="387" t="s">
        <v>438</v>
      </c>
      <c r="E9" s="387"/>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392"/>
      <c r="B10" s="394"/>
      <c r="C10" s="387"/>
      <c r="D10" s="387" t="s">
        <v>439</v>
      </c>
      <c r="E10" s="387"/>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392"/>
      <c r="B11" s="394"/>
      <c r="C11" s="196" t="s">
        <v>440</v>
      </c>
      <c r="D11" s="387" t="s">
        <v>441</v>
      </c>
      <c r="E11" s="387"/>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392"/>
      <c r="B12" s="386" t="s">
        <v>442</v>
      </c>
      <c r="C12" s="387" t="s">
        <v>432</v>
      </c>
      <c r="D12" s="387"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392"/>
      <c r="B13" s="386"/>
      <c r="C13" s="387"/>
      <c r="D13" s="387"/>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392"/>
      <c r="B14" s="386"/>
      <c r="C14" s="387"/>
      <c r="D14" s="387"/>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392"/>
      <c r="B15" s="386"/>
      <c r="C15" s="387"/>
      <c r="D15" s="387" t="s">
        <v>436</v>
      </c>
      <c r="E15" s="387"/>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392"/>
      <c r="B16" s="386"/>
      <c r="C16" s="387" t="s">
        <v>437</v>
      </c>
      <c r="D16" s="387" t="s">
        <v>438</v>
      </c>
      <c r="E16" s="387"/>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392"/>
      <c r="B17" s="386"/>
      <c r="C17" s="387"/>
      <c r="D17" s="387" t="s">
        <v>439</v>
      </c>
      <c r="E17" s="387"/>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392"/>
      <c r="B18" s="386"/>
      <c r="C18" s="196" t="s">
        <v>440</v>
      </c>
      <c r="D18" s="389" t="s">
        <v>441</v>
      </c>
      <c r="E18" s="390"/>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392"/>
      <c r="B19" s="386" t="s">
        <v>443</v>
      </c>
      <c r="C19" s="387" t="s">
        <v>432</v>
      </c>
      <c r="D19" s="387"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392"/>
      <c r="B20" s="386"/>
      <c r="C20" s="387"/>
      <c r="D20" s="387"/>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392"/>
      <c r="B21" s="386"/>
      <c r="C21" s="387"/>
      <c r="D21" s="387"/>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392"/>
      <c r="B22" s="386"/>
      <c r="C22" s="387"/>
      <c r="D22" s="387" t="s">
        <v>436</v>
      </c>
      <c r="E22" s="387"/>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392"/>
      <c r="B23" s="386"/>
      <c r="C23" s="387" t="s">
        <v>437</v>
      </c>
      <c r="D23" s="387" t="s">
        <v>438</v>
      </c>
      <c r="E23" s="387"/>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392"/>
      <c r="B24" s="386"/>
      <c r="C24" s="387"/>
      <c r="D24" s="387" t="s">
        <v>439</v>
      </c>
      <c r="E24" s="387"/>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392"/>
      <c r="B25" s="386"/>
      <c r="C25" s="196" t="s">
        <v>440</v>
      </c>
      <c r="D25" s="387" t="s">
        <v>441</v>
      </c>
      <c r="E25" s="387"/>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392"/>
      <c r="B26" s="386" t="s">
        <v>444</v>
      </c>
      <c r="C26" s="387" t="s">
        <v>432</v>
      </c>
      <c r="D26" s="387"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392"/>
      <c r="B27" s="386"/>
      <c r="C27" s="387"/>
      <c r="D27" s="387"/>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392"/>
      <c r="B28" s="386"/>
      <c r="C28" s="387"/>
      <c r="D28" s="387"/>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392"/>
      <c r="B29" s="386"/>
      <c r="C29" s="387"/>
      <c r="D29" s="387" t="s">
        <v>436</v>
      </c>
      <c r="E29" s="387"/>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392"/>
      <c r="B30" s="386"/>
      <c r="C30" s="387" t="s">
        <v>437</v>
      </c>
      <c r="D30" s="387" t="s">
        <v>438</v>
      </c>
      <c r="E30" s="387"/>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392"/>
      <c r="B31" s="386"/>
      <c r="C31" s="387"/>
      <c r="D31" s="387" t="s">
        <v>439</v>
      </c>
      <c r="E31" s="387"/>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392"/>
      <c r="B32" s="386"/>
      <c r="C32" s="196" t="s">
        <v>440</v>
      </c>
      <c r="D32" s="387" t="s">
        <v>441</v>
      </c>
      <c r="E32" s="387"/>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392"/>
      <c r="B33" s="386" t="s">
        <v>445</v>
      </c>
      <c r="C33" s="387" t="s">
        <v>432</v>
      </c>
      <c r="D33" s="387"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392"/>
      <c r="B34" s="386"/>
      <c r="C34" s="387"/>
      <c r="D34" s="387"/>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392"/>
      <c r="B35" s="386"/>
      <c r="C35" s="387"/>
      <c r="D35" s="387"/>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392"/>
      <c r="B36" s="386"/>
      <c r="C36" s="387"/>
      <c r="D36" s="387" t="s">
        <v>436</v>
      </c>
      <c r="E36" s="387"/>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392"/>
      <c r="B37" s="386"/>
      <c r="C37" s="387" t="s">
        <v>437</v>
      </c>
      <c r="D37" s="387" t="s">
        <v>438</v>
      </c>
      <c r="E37" s="387"/>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392"/>
      <c r="B38" s="386"/>
      <c r="C38" s="387"/>
      <c r="D38" s="387" t="s">
        <v>439</v>
      </c>
      <c r="E38" s="387"/>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392"/>
      <c r="B39" s="386"/>
      <c r="C39" s="196" t="s">
        <v>440</v>
      </c>
      <c r="D39" s="387" t="s">
        <v>441</v>
      </c>
      <c r="E39" s="387"/>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392"/>
      <c r="B40" s="386" t="s">
        <v>426</v>
      </c>
      <c r="C40" s="387" t="s">
        <v>432</v>
      </c>
      <c r="D40" s="387"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392"/>
      <c r="B41" s="386"/>
      <c r="C41" s="387"/>
      <c r="D41" s="387"/>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392"/>
      <c r="B42" s="386"/>
      <c r="C42" s="387"/>
      <c r="D42" s="387"/>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392"/>
      <c r="B43" s="386"/>
      <c r="C43" s="387"/>
      <c r="D43" s="387" t="s">
        <v>436</v>
      </c>
      <c r="E43" s="387"/>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392"/>
      <c r="B44" s="386"/>
      <c r="C44" s="387" t="s">
        <v>437</v>
      </c>
      <c r="D44" s="387" t="s">
        <v>438</v>
      </c>
      <c r="E44" s="387"/>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392"/>
      <c r="B45" s="386"/>
      <c r="C45" s="388"/>
      <c r="D45" s="387" t="s">
        <v>439</v>
      </c>
      <c r="E45" s="387"/>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393"/>
      <c r="B46" s="386"/>
      <c r="C46" s="191" t="s">
        <v>440</v>
      </c>
      <c r="D46" s="387" t="s">
        <v>441</v>
      </c>
      <c r="E46" s="387"/>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8"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14" t="s">
        <v>488</v>
      </c>
      <c r="B1" s="415"/>
      <c r="C1" s="415"/>
      <c r="D1" s="415"/>
      <c r="E1" s="415"/>
      <c r="F1" s="415"/>
      <c r="G1" s="415"/>
      <c r="H1" s="415"/>
      <c r="I1" s="415"/>
      <c r="J1" s="415"/>
      <c r="K1" s="415"/>
      <c r="L1" s="415"/>
      <c r="M1" s="415"/>
      <c r="N1" s="415"/>
      <c r="O1" s="415"/>
      <c r="P1" s="415"/>
      <c r="Q1" s="415"/>
      <c r="R1" s="416"/>
      <c r="S1" s="416"/>
    </row>
    <row r="2" spans="1:19" ht="15.75" thickBot="1"/>
    <row r="3" spans="1:19" ht="15" customHeight="1" thickBot="1">
      <c r="A3" s="417" t="s">
        <v>449</v>
      </c>
      <c r="B3" s="419" t="s">
        <v>450</v>
      </c>
      <c r="C3" s="417" t="s">
        <v>451</v>
      </c>
      <c r="D3" s="407" t="s">
        <v>452</v>
      </c>
      <c r="E3" s="407" t="s">
        <v>453</v>
      </c>
      <c r="F3" s="407" t="s">
        <v>454</v>
      </c>
      <c r="G3" s="407" t="s">
        <v>455</v>
      </c>
      <c r="H3" s="407"/>
      <c r="I3" s="407"/>
      <c r="J3" s="407"/>
      <c r="K3" s="407"/>
      <c r="L3" s="407"/>
      <c r="M3" s="407"/>
      <c r="N3" s="407"/>
      <c r="O3" s="407" t="s">
        <v>456</v>
      </c>
      <c r="P3" s="420"/>
      <c r="Q3" s="420"/>
      <c r="R3" s="407" t="s">
        <v>457</v>
      </c>
      <c r="S3" s="420"/>
    </row>
    <row r="4" spans="1:19" ht="25.5" customHeight="1" thickBot="1">
      <c r="A4" s="417"/>
      <c r="B4" s="419"/>
      <c r="C4" s="417"/>
      <c r="D4" s="407"/>
      <c r="E4" s="407"/>
      <c r="F4" s="407"/>
      <c r="G4" s="407" t="s">
        <v>458</v>
      </c>
      <c r="H4" s="407"/>
      <c r="I4" s="407" t="s">
        <v>459</v>
      </c>
      <c r="J4" s="407"/>
      <c r="K4" s="407" t="s">
        <v>460</v>
      </c>
      <c r="L4" s="407"/>
      <c r="M4" s="407" t="s">
        <v>461</v>
      </c>
      <c r="N4" s="407"/>
      <c r="O4" s="407"/>
      <c r="P4" s="420"/>
      <c r="Q4" s="420"/>
      <c r="R4" s="420"/>
      <c r="S4" s="420"/>
    </row>
    <row r="5" spans="1:19" ht="30" customHeight="1" thickBot="1">
      <c r="A5" s="418"/>
      <c r="B5" s="418"/>
      <c r="C5" s="418"/>
      <c r="D5" s="418"/>
      <c r="E5" s="418"/>
      <c r="F5" s="418"/>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08" t="s">
        <v>468</v>
      </c>
      <c r="B23" s="409"/>
      <c r="C23" s="410"/>
      <c r="D23" s="411"/>
      <c r="E23" s="412"/>
      <c r="F23" s="413"/>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04" t="s">
        <v>469</v>
      </c>
      <c r="B25" s="405"/>
      <c r="C25" s="405"/>
      <c r="D25" s="405"/>
      <c r="E25" s="405"/>
      <c r="F25" s="405"/>
      <c r="G25" s="405"/>
      <c r="H25" s="405"/>
      <c r="I25" s="405"/>
      <c r="J25" s="405"/>
      <c r="K25" s="405"/>
      <c r="L25" s="405"/>
      <c r="M25" s="406"/>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7"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91" t="s">
        <v>9</v>
      </c>
      <c r="B3" s="291"/>
      <c r="C3" s="291"/>
      <c r="D3" s="291"/>
      <c r="E3" s="291"/>
      <c r="F3" s="291"/>
      <c r="G3" s="291"/>
      <c r="H3" s="291"/>
      <c r="I3" s="291"/>
      <c r="J3" s="291"/>
      <c r="K3" s="291"/>
      <c r="L3" s="291"/>
      <c r="M3" s="291"/>
      <c r="N3" s="291"/>
      <c r="O3" s="291"/>
      <c r="P3" s="291"/>
      <c r="Q3" s="291"/>
      <c r="R3" s="291"/>
      <c r="S3" s="291"/>
      <c r="T3" s="11"/>
      <c r="U3" s="11"/>
      <c r="V3" s="11"/>
      <c r="W3" s="11"/>
      <c r="X3" s="11"/>
      <c r="Y3" s="11"/>
      <c r="Z3" s="11"/>
      <c r="AA3" s="11"/>
      <c r="AB3" s="11"/>
    </row>
    <row r="4" spans="1:28" s="10" customFormat="1" ht="18.75">
      <c r="A4" s="291"/>
      <c r="B4" s="291"/>
      <c r="C4" s="291"/>
      <c r="D4" s="291"/>
      <c r="E4" s="291"/>
      <c r="F4" s="291"/>
      <c r="G4" s="291"/>
      <c r="H4" s="291"/>
      <c r="I4" s="291"/>
      <c r="J4" s="291"/>
      <c r="K4" s="291"/>
      <c r="L4" s="291"/>
      <c r="M4" s="291"/>
      <c r="N4" s="291"/>
      <c r="O4" s="291"/>
      <c r="P4" s="291"/>
      <c r="Q4" s="291"/>
      <c r="R4" s="291"/>
      <c r="S4" s="291"/>
      <c r="T4" s="11"/>
      <c r="U4" s="11"/>
      <c r="V4" s="11"/>
      <c r="W4" s="11"/>
      <c r="X4" s="11"/>
      <c r="Y4" s="11"/>
      <c r="Z4" s="11"/>
      <c r="AA4" s="11"/>
      <c r="AB4" s="11"/>
    </row>
    <row r="5" spans="1:28" s="10" customFormat="1" ht="18.75">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11"/>
      <c r="U5" s="11"/>
      <c r="V5" s="11"/>
      <c r="W5" s="11"/>
      <c r="X5" s="11"/>
      <c r="Y5" s="11"/>
      <c r="Z5" s="11"/>
      <c r="AA5" s="11"/>
      <c r="AB5" s="11"/>
    </row>
    <row r="6" spans="1:28" s="10" customFormat="1" ht="18.75">
      <c r="A6" s="289" t="s">
        <v>8</v>
      </c>
      <c r="B6" s="289"/>
      <c r="C6" s="289"/>
      <c r="D6" s="289"/>
      <c r="E6" s="289"/>
      <c r="F6" s="289"/>
      <c r="G6" s="289"/>
      <c r="H6" s="289"/>
      <c r="I6" s="289"/>
      <c r="J6" s="289"/>
      <c r="K6" s="289"/>
      <c r="L6" s="289"/>
      <c r="M6" s="289"/>
      <c r="N6" s="289"/>
      <c r="O6" s="289"/>
      <c r="P6" s="289"/>
      <c r="Q6" s="289"/>
      <c r="R6" s="289"/>
      <c r="S6" s="289"/>
      <c r="T6" s="11"/>
      <c r="U6" s="11"/>
      <c r="V6" s="11"/>
      <c r="W6" s="11"/>
      <c r="X6" s="11"/>
      <c r="Y6" s="11"/>
      <c r="Z6" s="11"/>
      <c r="AA6" s="11"/>
      <c r="AB6" s="11"/>
    </row>
    <row r="7" spans="1:28" s="10" customFormat="1" ht="18.75">
      <c r="A7" s="291"/>
      <c r="B7" s="291"/>
      <c r="C7" s="291"/>
      <c r="D7" s="291"/>
      <c r="E7" s="291"/>
      <c r="F7" s="291"/>
      <c r="G7" s="291"/>
      <c r="H7" s="291"/>
      <c r="I7" s="291"/>
      <c r="J7" s="291"/>
      <c r="K7" s="291"/>
      <c r="L7" s="291"/>
      <c r="M7" s="291"/>
      <c r="N7" s="291"/>
      <c r="O7" s="291"/>
      <c r="P7" s="291"/>
      <c r="Q7" s="291"/>
      <c r="R7" s="291"/>
      <c r="S7" s="291"/>
      <c r="T7" s="11"/>
      <c r="U7" s="11"/>
      <c r="V7" s="11"/>
      <c r="W7" s="11"/>
      <c r="X7" s="11"/>
      <c r="Y7" s="11"/>
      <c r="Z7" s="11"/>
      <c r="AA7" s="11"/>
      <c r="AB7" s="11"/>
    </row>
    <row r="8" spans="1:28" s="10" customFormat="1" ht="18.75">
      <c r="A8" s="295" t="str">
        <f>' 1. паспорт местополож'!A8:C8</f>
        <v>J_ДВОСТ-194</v>
      </c>
      <c r="B8" s="295"/>
      <c r="C8" s="295"/>
      <c r="D8" s="295"/>
      <c r="E8" s="295"/>
      <c r="F8" s="295"/>
      <c r="G8" s="295"/>
      <c r="H8" s="295"/>
      <c r="I8" s="295"/>
      <c r="J8" s="295"/>
      <c r="K8" s="295"/>
      <c r="L8" s="295"/>
      <c r="M8" s="295"/>
      <c r="N8" s="295"/>
      <c r="O8" s="295"/>
      <c r="P8" s="295"/>
      <c r="Q8" s="295"/>
      <c r="R8" s="295"/>
      <c r="S8" s="295"/>
      <c r="T8" s="11"/>
      <c r="U8" s="11"/>
      <c r="V8" s="11"/>
      <c r="W8" s="11"/>
      <c r="X8" s="11"/>
      <c r="Y8" s="11"/>
      <c r="Z8" s="11"/>
      <c r="AA8" s="11"/>
      <c r="AB8" s="11"/>
    </row>
    <row r="9" spans="1:28" s="10" customFormat="1" ht="18.75">
      <c r="A9" s="289" t="s">
        <v>7</v>
      </c>
      <c r="B9" s="289"/>
      <c r="C9" s="289"/>
      <c r="D9" s="289"/>
      <c r="E9" s="289"/>
      <c r="F9" s="289"/>
      <c r="G9" s="289"/>
      <c r="H9" s="289"/>
      <c r="I9" s="289"/>
      <c r="J9" s="289"/>
      <c r="K9" s="289"/>
      <c r="L9" s="289"/>
      <c r="M9" s="289"/>
      <c r="N9" s="289"/>
      <c r="O9" s="289"/>
      <c r="P9" s="289"/>
      <c r="Q9" s="289"/>
      <c r="R9" s="289"/>
      <c r="S9" s="28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95" t="str">
        <f>' 1. паспорт местополож'!A11:C11</f>
        <v>Техническое перевооружение объекта "Кабельная линия 6кВ" Ф-42 ТПМ - ТП 26</v>
      </c>
      <c r="B11" s="295"/>
      <c r="C11" s="295"/>
      <c r="D11" s="295"/>
      <c r="E11" s="295"/>
      <c r="F11" s="295"/>
      <c r="G11" s="295"/>
      <c r="H11" s="295"/>
      <c r="I11" s="295"/>
      <c r="J11" s="295"/>
      <c r="K11" s="295"/>
      <c r="L11" s="295"/>
      <c r="M11" s="295"/>
      <c r="N11" s="295"/>
      <c r="O11" s="295"/>
      <c r="P11" s="295"/>
      <c r="Q11" s="295"/>
      <c r="R11" s="295"/>
      <c r="S11" s="295"/>
      <c r="T11" s="6"/>
      <c r="U11" s="6"/>
      <c r="V11" s="6"/>
      <c r="W11" s="6"/>
      <c r="X11" s="6"/>
      <c r="Y11" s="6"/>
      <c r="Z11" s="6"/>
      <c r="AA11" s="6"/>
      <c r="AB11" s="6"/>
    </row>
    <row r="12" spans="1:28" s="2" customFormat="1" ht="15" customHeight="1">
      <c r="A12" s="289" t="s">
        <v>5</v>
      </c>
      <c r="B12" s="289"/>
      <c r="C12" s="289"/>
      <c r="D12" s="289"/>
      <c r="E12" s="289"/>
      <c r="F12" s="289"/>
      <c r="G12" s="289"/>
      <c r="H12" s="289"/>
      <c r="I12" s="289"/>
      <c r="J12" s="289"/>
      <c r="K12" s="289"/>
      <c r="L12" s="289"/>
      <c r="M12" s="289"/>
      <c r="N12" s="289"/>
      <c r="O12" s="289"/>
      <c r="P12" s="289"/>
      <c r="Q12" s="289"/>
      <c r="R12" s="289"/>
      <c r="S12" s="289"/>
      <c r="T12" s="4"/>
      <c r="U12" s="4"/>
      <c r="V12" s="4"/>
      <c r="W12" s="4"/>
      <c r="X12" s="4"/>
      <c r="Y12" s="4"/>
      <c r="Z12" s="4"/>
      <c r="AA12" s="4"/>
      <c r="AB12" s="4"/>
    </row>
    <row r="13" spans="1:28" s="2" customFormat="1" ht="15" customHeight="1">
      <c r="A13" s="289"/>
      <c r="B13" s="289"/>
      <c r="C13" s="289"/>
      <c r="D13" s="289"/>
      <c r="E13" s="289"/>
      <c r="F13" s="289"/>
      <c r="G13" s="289"/>
      <c r="H13" s="289"/>
      <c r="I13" s="289"/>
      <c r="J13" s="289"/>
      <c r="K13" s="289"/>
      <c r="L13" s="289"/>
      <c r="M13" s="289"/>
      <c r="N13" s="289"/>
      <c r="O13" s="289"/>
      <c r="P13" s="289"/>
      <c r="Q13" s="289"/>
      <c r="R13" s="289"/>
      <c r="S13" s="289"/>
      <c r="T13" s="3"/>
      <c r="U13" s="3"/>
      <c r="V13" s="3"/>
      <c r="W13" s="3"/>
      <c r="X13" s="3"/>
      <c r="Y13" s="3"/>
    </row>
    <row r="14" spans="1:28" s="2" customFormat="1" ht="43.5" customHeight="1">
      <c r="A14" s="290" t="s">
        <v>195</v>
      </c>
      <c r="B14" s="290"/>
      <c r="C14" s="290"/>
      <c r="D14" s="290"/>
      <c r="E14" s="290"/>
      <c r="F14" s="290"/>
      <c r="G14" s="290"/>
      <c r="H14" s="290"/>
      <c r="I14" s="290"/>
      <c r="J14" s="290"/>
      <c r="K14" s="290"/>
      <c r="L14" s="290"/>
      <c r="M14" s="290"/>
      <c r="N14" s="290"/>
      <c r="O14" s="290"/>
      <c r="P14" s="290"/>
      <c r="Q14" s="290"/>
      <c r="R14" s="290"/>
      <c r="S14" s="290"/>
      <c r="T14" s="5"/>
      <c r="U14" s="5"/>
      <c r="V14" s="5"/>
      <c r="W14" s="5"/>
      <c r="X14" s="5"/>
      <c r="Y14" s="5"/>
      <c r="Z14" s="5"/>
      <c r="AA14" s="5"/>
      <c r="AB14" s="5"/>
    </row>
    <row r="15" spans="1:28" s="2" customFormat="1" ht="15" customHeight="1">
      <c r="A15" s="296"/>
      <c r="B15" s="296"/>
      <c r="C15" s="296"/>
      <c r="D15" s="296"/>
      <c r="E15" s="296"/>
      <c r="F15" s="296"/>
      <c r="G15" s="296"/>
      <c r="H15" s="296"/>
      <c r="I15" s="296"/>
      <c r="J15" s="296"/>
      <c r="K15" s="296"/>
      <c r="L15" s="296"/>
      <c r="M15" s="296"/>
      <c r="N15" s="296"/>
      <c r="O15" s="296"/>
      <c r="P15" s="296"/>
      <c r="Q15" s="296"/>
      <c r="R15" s="296"/>
      <c r="S15" s="296"/>
      <c r="T15" s="3"/>
      <c r="U15" s="3"/>
      <c r="V15" s="3"/>
      <c r="W15" s="3"/>
      <c r="X15" s="3"/>
      <c r="Y15" s="3"/>
    </row>
    <row r="16" spans="1:28" s="2" customFormat="1" ht="78" customHeight="1">
      <c r="A16" s="298" t="s">
        <v>4</v>
      </c>
      <c r="B16" s="297" t="s">
        <v>55</v>
      </c>
      <c r="C16" s="299" t="s">
        <v>142</v>
      </c>
      <c r="D16" s="297" t="s">
        <v>141</v>
      </c>
      <c r="E16" s="297" t="s">
        <v>54</v>
      </c>
      <c r="F16" s="297" t="s">
        <v>53</v>
      </c>
      <c r="G16" s="297" t="s">
        <v>137</v>
      </c>
      <c r="H16" s="297" t="s">
        <v>52</v>
      </c>
      <c r="I16" s="297" t="s">
        <v>51</v>
      </c>
      <c r="J16" s="297" t="s">
        <v>50</v>
      </c>
      <c r="K16" s="297" t="s">
        <v>49</v>
      </c>
      <c r="L16" s="297" t="s">
        <v>48</v>
      </c>
      <c r="M16" s="297" t="s">
        <v>47</v>
      </c>
      <c r="N16" s="297" t="s">
        <v>46</v>
      </c>
      <c r="O16" s="297" t="s">
        <v>45</v>
      </c>
      <c r="P16" s="297" t="s">
        <v>44</v>
      </c>
      <c r="Q16" s="297" t="s">
        <v>140</v>
      </c>
      <c r="R16" s="297"/>
      <c r="S16" s="297" t="s">
        <v>189</v>
      </c>
      <c r="T16" s="3"/>
      <c r="U16" s="3"/>
      <c r="V16" s="3"/>
      <c r="W16" s="3"/>
      <c r="X16" s="3"/>
      <c r="Y16" s="3"/>
    </row>
    <row r="17" spans="1:28" s="2" customFormat="1" ht="256.5" customHeight="1">
      <c r="A17" s="298"/>
      <c r="B17" s="297"/>
      <c r="C17" s="300"/>
      <c r="D17" s="297"/>
      <c r="E17" s="297"/>
      <c r="F17" s="297"/>
      <c r="G17" s="297"/>
      <c r="H17" s="297"/>
      <c r="I17" s="297"/>
      <c r="J17" s="297"/>
      <c r="K17" s="297"/>
      <c r="L17" s="297"/>
      <c r="M17" s="297"/>
      <c r="N17" s="297"/>
      <c r="O17" s="297"/>
      <c r="P17" s="297"/>
      <c r="Q17" s="78" t="s">
        <v>138</v>
      </c>
      <c r="R17" s="79" t="s">
        <v>139</v>
      </c>
      <c r="S17" s="297"/>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row>
    <row r="2" spans="1:20" s="10" customFormat="1">
      <c r="A2" s="15"/>
      <c r="H2" s="14"/>
    </row>
    <row r="3" spans="1:20" s="10" customFormat="1">
      <c r="A3" s="291" t="s">
        <v>9</v>
      </c>
      <c r="B3" s="291"/>
      <c r="C3" s="291"/>
      <c r="D3" s="291"/>
      <c r="E3" s="291"/>
      <c r="F3" s="291"/>
      <c r="G3" s="291"/>
      <c r="H3" s="291"/>
      <c r="I3" s="291"/>
      <c r="J3" s="291"/>
      <c r="K3" s="291"/>
      <c r="L3" s="291"/>
      <c r="M3" s="291"/>
      <c r="N3" s="291"/>
      <c r="O3" s="291"/>
      <c r="P3" s="291"/>
      <c r="Q3" s="291"/>
      <c r="R3" s="291"/>
      <c r="S3" s="291"/>
      <c r="T3" s="291"/>
    </row>
    <row r="4" spans="1:20" s="10" customFormat="1">
      <c r="A4" s="291"/>
      <c r="B4" s="291"/>
      <c r="C4" s="291"/>
      <c r="D4" s="291"/>
      <c r="E4" s="291"/>
      <c r="F4" s="291"/>
      <c r="G4" s="291"/>
      <c r="H4" s="291"/>
      <c r="I4" s="291"/>
      <c r="J4" s="291"/>
      <c r="K4" s="291"/>
      <c r="L4" s="291"/>
      <c r="M4" s="291"/>
      <c r="N4" s="291"/>
      <c r="O4" s="291"/>
      <c r="P4" s="291"/>
      <c r="Q4" s="291"/>
      <c r="R4" s="291"/>
      <c r="S4" s="291"/>
      <c r="T4" s="291"/>
    </row>
    <row r="5" spans="1:20" s="10" customFormat="1" ht="18.75" customHeight="1">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row>
    <row r="6" spans="1:20" s="10" customFormat="1" ht="18.75" customHeight="1">
      <c r="A6" s="289" t="s">
        <v>8</v>
      </c>
      <c r="B6" s="289"/>
      <c r="C6" s="289"/>
      <c r="D6" s="289"/>
      <c r="E6" s="289"/>
      <c r="F6" s="289"/>
      <c r="G6" s="289"/>
      <c r="H6" s="289"/>
      <c r="I6" s="289"/>
      <c r="J6" s="289"/>
      <c r="K6" s="289"/>
      <c r="L6" s="289"/>
      <c r="M6" s="289"/>
      <c r="N6" s="289"/>
      <c r="O6" s="289"/>
      <c r="P6" s="289"/>
      <c r="Q6" s="289"/>
      <c r="R6" s="289"/>
      <c r="S6" s="289"/>
      <c r="T6" s="289"/>
    </row>
    <row r="7" spans="1:20" s="10" customFormat="1">
      <c r="A7" s="291"/>
      <c r="B7" s="291"/>
      <c r="C7" s="291"/>
      <c r="D7" s="291"/>
      <c r="E7" s="291"/>
      <c r="F7" s="291"/>
      <c r="G7" s="291"/>
      <c r="H7" s="291"/>
      <c r="I7" s="291"/>
      <c r="J7" s="291"/>
      <c r="K7" s="291"/>
      <c r="L7" s="291"/>
      <c r="M7" s="291"/>
      <c r="N7" s="291"/>
      <c r="O7" s="291"/>
      <c r="P7" s="291"/>
      <c r="Q7" s="291"/>
      <c r="R7" s="291"/>
      <c r="S7" s="291"/>
      <c r="T7" s="291"/>
    </row>
    <row r="8" spans="1:20" s="10" customFormat="1" ht="18.75" customHeight="1">
      <c r="A8" s="295" t="str">
        <f>' 1. паспорт местополож'!A8:C8</f>
        <v>J_ДВОСТ-194</v>
      </c>
      <c r="B8" s="295"/>
      <c r="C8" s="295"/>
      <c r="D8" s="295"/>
      <c r="E8" s="295"/>
      <c r="F8" s="295"/>
      <c r="G8" s="295"/>
      <c r="H8" s="295"/>
      <c r="I8" s="295"/>
      <c r="J8" s="295"/>
      <c r="K8" s="295"/>
      <c r="L8" s="295"/>
      <c r="M8" s="295"/>
      <c r="N8" s="295"/>
      <c r="O8" s="295"/>
      <c r="P8" s="295"/>
      <c r="Q8" s="295"/>
      <c r="R8" s="295"/>
      <c r="S8" s="295"/>
      <c r="T8" s="295"/>
    </row>
    <row r="9" spans="1:20" s="10" customFormat="1" ht="18.75" customHeight="1">
      <c r="A9" s="289" t="s">
        <v>7</v>
      </c>
      <c r="B9" s="289"/>
      <c r="C9" s="289"/>
      <c r="D9" s="289"/>
      <c r="E9" s="289"/>
      <c r="F9" s="289"/>
      <c r="G9" s="289"/>
      <c r="H9" s="289"/>
      <c r="I9" s="289"/>
      <c r="J9" s="289"/>
      <c r="K9" s="289"/>
      <c r="L9" s="289"/>
      <c r="M9" s="289"/>
      <c r="N9" s="289"/>
      <c r="O9" s="289"/>
      <c r="P9" s="289"/>
      <c r="Q9" s="289"/>
      <c r="R9" s="289"/>
      <c r="S9" s="289"/>
      <c r="T9" s="289"/>
    </row>
    <row r="10" spans="1:20" s="7" customFormat="1" ht="15.75" customHeight="1">
      <c r="A10" s="302"/>
      <c r="B10" s="302"/>
      <c r="C10" s="302"/>
      <c r="D10" s="302"/>
      <c r="E10" s="302"/>
      <c r="F10" s="302"/>
      <c r="G10" s="302"/>
      <c r="H10" s="302"/>
      <c r="I10" s="302"/>
      <c r="J10" s="302"/>
      <c r="K10" s="302"/>
      <c r="L10" s="302"/>
      <c r="M10" s="302"/>
      <c r="N10" s="302"/>
      <c r="O10" s="302"/>
      <c r="P10" s="302"/>
      <c r="Q10" s="302"/>
      <c r="R10" s="302"/>
      <c r="S10" s="302"/>
      <c r="T10" s="302"/>
    </row>
    <row r="11" spans="1:20" s="2" customFormat="1">
      <c r="A11" s="295" t="str">
        <f>' 1. паспорт местополож'!A11:C11</f>
        <v>Техническое перевооружение объекта "Кабельная линия 6кВ" Ф-42 ТПМ - ТП 26</v>
      </c>
      <c r="B11" s="295"/>
      <c r="C11" s="295"/>
      <c r="D11" s="295"/>
      <c r="E11" s="295"/>
      <c r="F11" s="295"/>
      <c r="G11" s="295"/>
      <c r="H11" s="295"/>
      <c r="I11" s="295"/>
      <c r="J11" s="295"/>
      <c r="K11" s="295"/>
      <c r="L11" s="295"/>
      <c r="M11" s="295"/>
      <c r="N11" s="295"/>
      <c r="O11" s="295"/>
      <c r="P11" s="295"/>
      <c r="Q11" s="295"/>
      <c r="R11" s="295"/>
      <c r="S11" s="295"/>
      <c r="T11" s="295"/>
    </row>
    <row r="12" spans="1:20" s="2" customFormat="1" ht="15" customHeight="1">
      <c r="A12" s="289" t="s">
        <v>5</v>
      </c>
      <c r="B12" s="289"/>
      <c r="C12" s="289"/>
      <c r="D12" s="289"/>
      <c r="E12" s="289"/>
      <c r="F12" s="289"/>
      <c r="G12" s="289"/>
      <c r="H12" s="289"/>
      <c r="I12" s="289"/>
      <c r="J12" s="289"/>
      <c r="K12" s="289"/>
      <c r="L12" s="289"/>
      <c r="M12" s="289"/>
      <c r="N12" s="289"/>
      <c r="O12" s="289"/>
      <c r="P12" s="289"/>
      <c r="Q12" s="289"/>
      <c r="R12" s="289"/>
      <c r="S12" s="289"/>
      <c r="T12" s="289"/>
    </row>
    <row r="13" spans="1:20" s="2" customFormat="1" ht="15" customHeight="1">
      <c r="A13" s="289"/>
      <c r="B13" s="289"/>
      <c r="C13" s="289"/>
      <c r="D13" s="289"/>
      <c r="E13" s="289"/>
      <c r="F13" s="289"/>
      <c r="G13" s="289"/>
      <c r="H13" s="289"/>
      <c r="I13" s="289"/>
      <c r="J13" s="289"/>
      <c r="K13" s="289"/>
      <c r="L13" s="289"/>
      <c r="M13" s="289"/>
      <c r="N13" s="289"/>
      <c r="O13" s="289"/>
      <c r="P13" s="289"/>
      <c r="Q13" s="289"/>
      <c r="R13" s="289"/>
      <c r="S13" s="289"/>
      <c r="T13" s="289"/>
    </row>
    <row r="14" spans="1:20" s="2" customFormat="1" ht="15" customHeight="1">
      <c r="A14" s="295" t="s">
        <v>200</v>
      </c>
      <c r="B14" s="295"/>
      <c r="C14" s="295"/>
      <c r="D14" s="295"/>
      <c r="E14" s="295"/>
      <c r="F14" s="295"/>
      <c r="G14" s="295"/>
      <c r="H14" s="295"/>
      <c r="I14" s="295"/>
      <c r="J14" s="295"/>
      <c r="K14" s="295"/>
      <c r="L14" s="295"/>
      <c r="M14" s="295"/>
      <c r="N14" s="295"/>
      <c r="O14" s="295"/>
      <c r="P14" s="295"/>
      <c r="Q14" s="295"/>
      <c r="R14" s="295"/>
      <c r="S14" s="295"/>
      <c r="T14" s="295"/>
    </row>
    <row r="15" spans="1:20" s="36" customFormat="1" ht="21" customHeight="1">
      <c r="A15" s="303"/>
      <c r="B15" s="303"/>
      <c r="C15" s="303"/>
      <c r="D15" s="303"/>
      <c r="E15" s="303"/>
      <c r="F15" s="303"/>
      <c r="G15" s="303"/>
      <c r="H15" s="303"/>
      <c r="I15" s="303"/>
      <c r="J15" s="303"/>
      <c r="K15" s="303"/>
      <c r="L15" s="303"/>
      <c r="M15" s="303"/>
      <c r="N15" s="303"/>
      <c r="O15" s="303"/>
      <c r="P15" s="303"/>
      <c r="Q15" s="303"/>
      <c r="R15" s="303"/>
      <c r="S15" s="303"/>
      <c r="T15" s="303"/>
    </row>
    <row r="16" spans="1:20" ht="46.5" customHeight="1">
      <c r="A16" s="304" t="s">
        <v>4</v>
      </c>
      <c r="B16" s="305" t="s">
        <v>490</v>
      </c>
      <c r="C16" s="305"/>
      <c r="D16" s="305" t="s">
        <v>77</v>
      </c>
      <c r="E16" s="305" t="s">
        <v>223</v>
      </c>
      <c r="F16" s="305"/>
      <c r="G16" s="305" t="s">
        <v>127</v>
      </c>
      <c r="H16" s="305"/>
      <c r="I16" s="305" t="s">
        <v>76</v>
      </c>
      <c r="J16" s="305"/>
      <c r="K16" s="305" t="s">
        <v>75</v>
      </c>
      <c r="L16" s="305" t="s">
        <v>74</v>
      </c>
      <c r="M16" s="305"/>
      <c r="N16" s="305" t="s">
        <v>230</v>
      </c>
      <c r="O16" s="305"/>
      <c r="P16" s="305" t="s">
        <v>73</v>
      </c>
      <c r="Q16" s="301" t="s">
        <v>72</v>
      </c>
      <c r="R16" s="301"/>
      <c r="S16" s="301" t="s">
        <v>71</v>
      </c>
      <c r="T16" s="301"/>
    </row>
    <row r="17" spans="1:113" ht="109.5" customHeight="1">
      <c r="A17" s="304"/>
      <c r="B17" s="305"/>
      <c r="C17" s="305"/>
      <c r="D17" s="305"/>
      <c r="E17" s="305"/>
      <c r="F17" s="305"/>
      <c r="G17" s="305"/>
      <c r="H17" s="305"/>
      <c r="I17" s="305"/>
      <c r="J17" s="305"/>
      <c r="K17" s="305"/>
      <c r="L17" s="305"/>
      <c r="M17" s="305"/>
      <c r="N17" s="305"/>
      <c r="O17" s="305"/>
      <c r="P17" s="305"/>
      <c r="Q17" s="80" t="s">
        <v>70</v>
      </c>
      <c r="R17" s="80" t="s">
        <v>199</v>
      </c>
      <c r="S17" s="80" t="s">
        <v>69</v>
      </c>
      <c r="T17" s="80" t="s">
        <v>68</v>
      </c>
    </row>
    <row r="18" spans="1:113" ht="16.5">
      <c r="A18" s="304"/>
      <c r="B18" s="81" t="s">
        <v>66</v>
      </c>
      <c r="C18" s="81" t="s">
        <v>67</v>
      </c>
      <c r="D18" s="305"/>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06" t="s">
        <v>228</v>
      </c>
      <c r="C24" s="306"/>
      <c r="D24" s="306"/>
      <c r="E24" s="306"/>
      <c r="F24" s="306"/>
      <c r="G24" s="306"/>
      <c r="H24" s="306"/>
      <c r="I24" s="306"/>
      <c r="J24" s="306"/>
      <c r="K24" s="306"/>
      <c r="L24" s="306"/>
      <c r="M24" s="306"/>
      <c r="N24" s="306"/>
      <c r="O24" s="306"/>
      <c r="P24" s="306"/>
      <c r="Q24" s="306"/>
      <c r="R24" s="306"/>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7" zoomScale="60" workbookViewId="0">
      <selection activeCell="P21" sqref="P21"/>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91" t="s">
        <v>9</v>
      </c>
      <c r="F3" s="291"/>
      <c r="G3" s="291"/>
      <c r="H3" s="291"/>
      <c r="I3" s="291"/>
      <c r="J3" s="291"/>
      <c r="K3" s="291"/>
      <c r="L3" s="291"/>
      <c r="M3" s="291"/>
      <c r="N3" s="291"/>
      <c r="O3" s="291"/>
      <c r="P3" s="291"/>
      <c r="Q3" s="291"/>
      <c r="R3" s="291"/>
      <c r="S3" s="291"/>
      <c r="T3" s="291"/>
      <c r="U3" s="291"/>
      <c r="V3" s="291"/>
      <c r="W3" s="291"/>
      <c r="X3" s="291"/>
      <c r="Y3" s="29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295"/>
    </row>
    <row r="6" spans="1:27" s="10" customFormat="1" ht="18.75" customHeight="1">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95" t="str">
        <f>' 1. паспорт местополож'!A8:C8</f>
        <v>J_ДВОСТ-194</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295"/>
    </row>
    <row r="9" spans="1:27" s="10" customFormat="1" ht="18.75" customHeight="1">
      <c r="E9" s="289" t="s">
        <v>7</v>
      </c>
      <c r="F9" s="289"/>
      <c r="G9" s="289"/>
      <c r="H9" s="289"/>
      <c r="I9" s="289"/>
      <c r="J9" s="289"/>
      <c r="K9" s="289"/>
      <c r="L9" s="289"/>
      <c r="M9" s="289"/>
      <c r="N9" s="289"/>
      <c r="O9" s="289"/>
      <c r="P9" s="289"/>
      <c r="Q9" s="289"/>
      <c r="R9" s="289"/>
      <c r="S9" s="289"/>
      <c r="T9" s="289"/>
      <c r="U9" s="289"/>
      <c r="V9" s="289"/>
      <c r="W9" s="289"/>
      <c r="X9" s="289"/>
      <c r="Y9" s="28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95" t="str">
        <f>' 1. паспорт местополож'!A11:C11</f>
        <v>Техническое перевооружение объекта "Кабельная линия 6кВ" Ф-42 ТПМ - ТП 26</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295"/>
    </row>
    <row r="12" spans="1:27" s="2" customFormat="1" ht="15" customHeight="1">
      <c r="A12" s="114"/>
      <c r="B12" s="114"/>
      <c r="C12" s="114"/>
      <c r="D12" s="114"/>
      <c r="E12" s="289" t="s">
        <v>5</v>
      </c>
      <c r="F12" s="289"/>
      <c r="G12" s="289"/>
      <c r="H12" s="289"/>
      <c r="I12" s="289"/>
      <c r="J12" s="289"/>
      <c r="K12" s="289"/>
      <c r="L12" s="289"/>
      <c r="M12" s="289"/>
      <c r="N12" s="289"/>
      <c r="O12" s="289"/>
      <c r="P12" s="289"/>
      <c r="Q12" s="289"/>
      <c r="R12" s="289"/>
      <c r="S12" s="289"/>
      <c r="T12" s="289"/>
      <c r="U12" s="289"/>
      <c r="V12" s="289"/>
      <c r="W12" s="289"/>
      <c r="X12" s="289"/>
      <c r="Y12" s="289"/>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295"/>
      <c r="F14" s="295"/>
      <c r="G14" s="295"/>
      <c r="H14" s="295"/>
      <c r="I14" s="295"/>
      <c r="J14" s="295"/>
      <c r="K14" s="295"/>
      <c r="L14" s="295"/>
      <c r="M14" s="295"/>
      <c r="N14" s="295"/>
      <c r="O14" s="295"/>
      <c r="P14" s="295"/>
      <c r="Q14" s="295"/>
      <c r="R14" s="295"/>
      <c r="S14" s="295"/>
      <c r="T14" s="295"/>
      <c r="U14" s="295"/>
      <c r="V14" s="295"/>
      <c r="W14" s="295"/>
      <c r="X14" s="295"/>
      <c r="Y14" s="295"/>
      <c r="Z14" s="114"/>
      <c r="AA14" s="114"/>
    </row>
    <row r="15" spans="1:27" ht="25.5" customHeight="1">
      <c r="A15" s="295" t="s">
        <v>202</v>
      </c>
      <c r="B15" s="295"/>
      <c r="C15" s="295"/>
      <c r="D15" s="295"/>
      <c r="E15" s="295"/>
      <c r="F15" s="295"/>
      <c r="G15" s="295"/>
      <c r="H15" s="295"/>
      <c r="I15" s="295"/>
      <c r="J15" s="295"/>
      <c r="K15" s="295"/>
      <c r="L15" s="295"/>
      <c r="M15" s="295"/>
      <c r="N15" s="295"/>
      <c r="O15" s="295"/>
      <c r="P15" s="295"/>
      <c r="Q15" s="295"/>
      <c r="R15" s="295"/>
      <c r="S15" s="295"/>
      <c r="T15" s="295"/>
      <c r="U15" s="295"/>
      <c r="V15" s="295"/>
      <c r="W15" s="295"/>
      <c r="X15" s="295"/>
      <c r="Y15" s="295"/>
      <c r="Z15" s="295"/>
      <c r="AA15" s="295"/>
    </row>
    <row r="16" spans="1:27" s="36" customFormat="1" ht="21" customHeight="1"/>
    <row r="17" spans="1:27" ht="15.75" customHeight="1">
      <c r="A17" s="309" t="s">
        <v>4</v>
      </c>
      <c r="B17" s="311" t="s">
        <v>207</v>
      </c>
      <c r="C17" s="312"/>
      <c r="D17" s="311" t="s">
        <v>209</v>
      </c>
      <c r="E17" s="312"/>
      <c r="F17" s="307" t="s">
        <v>49</v>
      </c>
      <c r="G17" s="308"/>
      <c r="H17" s="308"/>
      <c r="I17" s="315"/>
      <c r="J17" s="309" t="s">
        <v>210</v>
      </c>
      <c r="K17" s="311" t="s">
        <v>211</v>
      </c>
      <c r="L17" s="312"/>
      <c r="M17" s="311" t="s">
        <v>212</v>
      </c>
      <c r="N17" s="312"/>
      <c r="O17" s="311" t="s">
        <v>201</v>
      </c>
      <c r="P17" s="312"/>
      <c r="Q17" s="311" t="s">
        <v>82</v>
      </c>
      <c r="R17" s="312"/>
      <c r="S17" s="309" t="s">
        <v>81</v>
      </c>
      <c r="T17" s="309" t="s">
        <v>213</v>
      </c>
      <c r="U17" s="309" t="s">
        <v>208</v>
      </c>
      <c r="V17" s="311" t="s">
        <v>80</v>
      </c>
      <c r="W17" s="312"/>
      <c r="X17" s="307" t="s">
        <v>72</v>
      </c>
      <c r="Y17" s="308"/>
      <c r="Z17" s="307" t="s">
        <v>71</v>
      </c>
      <c r="AA17" s="308"/>
    </row>
    <row r="18" spans="1:27" ht="192.75" customHeight="1">
      <c r="A18" s="316"/>
      <c r="B18" s="313"/>
      <c r="C18" s="314"/>
      <c r="D18" s="313"/>
      <c r="E18" s="314"/>
      <c r="F18" s="307" t="s">
        <v>79</v>
      </c>
      <c r="G18" s="315"/>
      <c r="H18" s="307" t="s">
        <v>78</v>
      </c>
      <c r="I18" s="315"/>
      <c r="J18" s="310"/>
      <c r="K18" s="313"/>
      <c r="L18" s="314"/>
      <c r="M18" s="313"/>
      <c r="N18" s="314"/>
      <c r="O18" s="313"/>
      <c r="P18" s="314"/>
      <c r="Q18" s="313"/>
      <c r="R18" s="314"/>
      <c r="S18" s="310"/>
      <c r="T18" s="310"/>
      <c r="U18" s="310"/>
      <c r="V18" s="313"/>
      <c r="W18" s="314"/>
      <c r="X18" s="80" t="s">
        <v>70</v>
      </c>
      <c r="Y18" s="80" t="s">
        <v>199</v>
      </c>
      <c r="Z18" s="80" t="s">
        <v>69</v>
      </c>
      <c r="AA18" s="80" t="s">
        <v>68</v>
      </c>
    </row>
    <row r="19" spans="1:27" ht="60" customHeight="1">
      <c r="A19" s="310"/>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272" customFormat="1" ht="78.75">
      <c r="A21" s="271">
        <v>1</v>
      </c>
      <c r="B21" s="271" t="s">
        <v>498</v>
      </c>
      <c r="C21" s="271" t="str">
        <f>B21</f>
        <v xml:space="preserve">  Кабельная линия 6кВ Ф-42 от ТП-М</v>
      </c>
      <c r="D21" s="271" t="s">
        <v>499</v>
      </c>
      <c r="E21" s="271" t="str">
        <f>D21</f>
        <v xml:space="preserve">  Кабельная линия 6кВ Ф-42 от ТП-М до ТП 26</v>
      </c>
      <c r="F21" s="271">
        <v>6</v>
      </c>
      <c r="G21" s="271">
        <f>F21</f>
        <v>6</v>
      </c>
      <c r="H21" s="271">
        <f>F21</f>
        <v>6</v>
      </c>
      <c r="I21" s="271">
        <f>G21</f>
        <v>6</v>
      </c>
      <c r="J21" s="271">
        <v>1985</v>
      </c>
      <c r="K21" s="271" t="s">
        <v>22</v>
      </c>
      <c r="L21" s="271" t="s">
        <v>22</v>
      </c>
      <c r="M21" s="271" t="s">
        <v>500</v>
      </c>
      <c r="N21" s="271" t="s">
        <v>501</v>
      </c>
      <c r="O21" s="271" t="s">
        <v>513</v>
      </c>
      <c r="P21" s="271" t="s">
        <v>513</v>
      </c>
      <c r="Q21" s="271">
        <v>0.79</v>
      </c>
      <c r="R21" s="271">
        <v>0.79</v>
      </c>
      <c r="S21" s="271" t="s">
        <v>136</v>
      </c>
      <c r="T21" s="271" t="s">
        <v>136</v>
      </c>
      <c r="U21" s="271" t="s">
        <v>136</v>
      </c>
      <c r="V21" s="271" t="s">
        <v>502</v>
      </c>
      <c r="W21" s="271" t="s">
        <v>502</v>
      </c>
      <c r="X21" s="271" t="s">
        <v>136</v>
      </c>
      <c r="Y21" s="271" t="s">
        <v>136</v>
      </c>
      <c r="Z21" s="271" t="s">
        <v>503</v>
      </c>
      <c r="AA21" s="271" t="s">
        <v>504</v>
      </c>
    </row>
    <row r="22" spans="1:27" ht="3" customHeight="1">
      <c r="R22" s="270"/>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70" zoomScaleSheetLayoutView="70" workbookViewId="0">
      <selection activeCell="C26" sqref="C26"/>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88" t="str">
        <f>' 1. паспорт местополож'!A1:C1</f>
        <v>Год раскрытия информации: 2019 год</v>
      </c>
      <c r="B1" s="288"/>
      <c r="C1" s="288"/>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91" t="s">
        <v>9</v>
      </c>
      <c r="B3" s="291"/>
      <c r="C3" s="291"/>
      <c r="D3" s="11"/>
      <c r="E3" s="11"/>
      <c r="F3" s="11"/>
      <c r="G3" s="11"/>
      <c r="H3" s="11"/>
      <c r="I3" s="11"/>
      <c r="J3" s="11"/>
      <c r="K3" s="11"/>
      <c r="L3" s="11"/>
      <c r="M3" s="11"/>
      <c r="N3" s="11"/>
      <c r="O3" s="11"/>
      <c r="P3" s="11"/>
      <c r="Q3" s="11"/>
      <c r="R3" s="11"/>
      <c r="S3" s="11"/>
      <c r="T3" s="11"/>
    </row>
    <row r="4" spans="1:28" s="10" customFormat="1" ht="18.75">
      <c r="A4" s="291"/>
      <c r="B4" s="291"/>
      <c r="C4" s="291"/>
      <c r="D4" s="12"/>
      <c r="E4" s="12"/>
      <c r="F4" s="12"/>
      <c r="G4" s="11"/>
      <c r="H4" s="11"/>
      <c r="I4" s="11"/>
      <c r="J4" s="11"/>
      <c r="K4" s="11"/>
      <c r="L4" s="11"/>
      <c r="M4" s="11"/>
      <c r="N4" s="11"/>
      <c r="O4" s="11"/>
      <c r="P4" s="11"/>
      <c r="Q4" s="11"/>
      <c r="R4" s="11"/>
      <c r="S4" s="11"/>
      <c r="T4" s="11"/>
    </row>
    <row r="5" spans="1:28" s="10" customFormat="1" ht="18.75">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6"/>
      <c r="E5" s="6"/>
      <c r="F5" s="6"/>
      <c r="G5" s="11"/>
      <c r="H5" s="11"/>
      <c r="I5" s="11"/>
      <c r="J5" s="11"/>
      <c r="K5" s="11"/>
      <c r="L5" s="11"/>
      <c r="M5" s="11"/>
      <c r="N5" s="11"/>
      <c r="O5" s="11"/>
      <c r="P5" s="11"/>
      <c r="Q5" s="11"/>
      <c r="R5" s="11"/>
      <c r="S5" s="11"/>
      <c r="T5" s="11"/>
    </row>
    <row r="6" spans="1:28" s="10" customFormat="1" ht="18.75">
      <c r="A6" s="289" t="s">
        <v>8</v>
      </c>
      <c r="B6" s="289"/>
      <c r="C6" s="289"/>
      <c r="D6" s="4"/>
      <c r="E6" s="4"/>
      <c r="F6" s="4"/>
      <c r="G6" s="11"/>
      <c r="H6" s="11"/>
      <c r="I6" s="11"/>
      <c r="J6" s="11"/>
      <c r="K6" s="11"/>
      <c r="L6" s="11"/>
      <c r="M6" s="11"/>
      <c r="N6" s="11"/>
      <c r="O6" s="11"/>
      <c r="P6" s="11"/>
      <c r="Q6" s="11"/>
      <c r="R6" s="11"/>
      <c r="S6" s="11"/>
      <c r="T6" s="11"/>
    </row>
    <row r="7" spans="1:28" s="10" customFormat="1" ht="18.75">
      <c r="A7" s="291"/>
      <c r="B7" s="291"/>
      <c r="C7" s="291"/>
      <c r="D7" s="12"/>
      <c r="E7" s="12"/>
      <c r="F7" s="12"/>
      <c r="G7" s="11"/>
      <c r="H7" s="11"/>
      <c r="I7" s="11"/>
      <c r="J7" s="11"/>
      <c r="K7" s="11"/>
      <c r="L7" s="11"/>
      <c r="M7" s="11"/>
      <c r="N7" s="11"/>
      <c r="O7" s="11"/>
      <c r="P7" s="11"/>
      <c r="Q7" s="11"/>
      <c r="R7" s="11"/>
      <c r="S7" s="11"/>
      <c r="T7" s="11"/>
    </row>
    <row r="8" spans="1:28" s="10" customFormat="1" ht="18.75">
      <c r="A8" s="295" t="str">
        <f>' 1. паспорт местополож'!A8:C8</f>
        <v>J_ДВОСТ-194</v>
      </c>
      <c r="B8" s="295"/>
      <c r="C8" s="295"/>
      <c r="D8" s="6"/>
      <c r="E8" s="6"/>
      <c r="F8" s="6"/>
      <c r="G8" s="11"/>
      <c r="H8" s="11"/>
      <c r="I8" s="11"/>
      <c r="J8" s="11"/>
      <c r="K8" s="11"/>
      <c r="L8" s="11"/>
      <c r="M8" s="11"/>
      <c r="N8" s="11"/>
      <c r="O8" s="11"/>
      <c r="P8" s="11"/>
      <c r="Q8" s="11"/>
      <c r="R8" s="11"/>
      <c r="S8" s="11"/>
      <c r="T8" s="11"/>
    </row>
    <row r="9" spans="1:28" s="10" customFormat="1" ht="18.75">
      <c r="A9" s="289" t="s">
        <v>7</v>
      </c>
      <c r="B9" s="289"/>
      <c r="C9" s="289"/>
      <c r="D9" s="4"/>
      <c r="E9" s="4"/>
      <c r="F9" s="4"/>
      <c r="G9" s="11"/>
      <c r="H9" s="11"/>
      <c r="I9" s="11"/>
      <c r="J9" s="11"/>
      <c r="K9" s="11"/>
      <c r="L9" s="11"/>
      <c r="M9" s="11"/>
      <c r="N9" s="11"/>
      <c r="O9" s="11"/>
      <c r="P9" s="11"/>
      <c r="Q9" s="11"/>
      <c r="R9" s="11"/>
      <c r="S9" s="11"/>
      <c r="T9" s="11"/>
    </row>
    <row r="10" spans="1:28" s="7" customFormat="1" ht="15.75" customHeight="1">
      <c r="A10" s="302"/>
      <c r="B10" s="302"/>
      <c r="C10" s="302"/>
      <c r="D10" s="8"/>
      <c r="E10" s="8"/>
      <c r="F10" s="8"/>
      <c r="G10" s="8"/>
      <c r="H10" s="8"/>
      <c r="I10" s="8"/>
      <c r="J10" s="8"/>
      <c r="K10" s="8"/>
      <c r="L10" s="8"/>
      <c r="M10" s="8"/>
      <c r="N10" s="8"/>
      <c r="O10" s="8"/>
      <c r="P10" s="8"/>
      <c r="Q10" s="8"/>
      <c r="R10" s="8"/>
      <c r="S10" s="8"/>
      <c r="T10" s="8"/>
    </row>
    <row r="11" spans="1:28" s="2" customFormat="1" ht="31.5" customHeight="1">
      <c r="A11" s="290" t="str">
        <f>' 1. паспорт местополож'!A11:C11</f>
        <v>Техническое перевооружение объекта "Кабельная линия 6кВ" Ф-42 ТПМ - ТП 26</v>
      </c>
      <c r="B11" s="290"/>
      <c r="C11" s="290"/>
      <c r="D11" s="6"/>
      <c r="E11" s="6"/>
      <c r="F11" s="6"/>
      <c r="G11" s="6"/>
      <c r="H11" s="6"/>
      <c r="I11" s="6"/>
      <c r="J11" s="6"/>
      <c r="K11" s="6"/>
      <c r="L11" s="6"/>
      <c r="M11" s="6"/>
      <c r="N11" s="6"/>
      <c r="O11" s="6"/>
      <c r="P11" s="6"/>
      <c r="Q11" s="6"/>
      <c r="R11" s="6"/>
      <c r="S11" s="6"/>
      <c r="T11" s="6"/>
    </row>
    <row r="12" spans="1:28" s="2" customFormat="1" ht="15" customHeight="1">
      <c r="A12" s="289" t="s">
        <v>5</v>
      </c>
      <c r="B12" s="289"/>
      <c r="C12" s="289"/>
      <c r="D12" s="4"/>
      <c r="E12" s="4"/>
      <c r="F12" s="4"/>
      <c r="G12" s="4"/>
      <c r="H12" s="4"/>
      <c r="I12" s="4"/>
      <c r="J12" s="4"/>
      <c r="K12" s="4"/>
      <c r="L12" s="4"/>
      <c r="M12" s="4"/>
      <c r="N12" s="4"/>
      <c r="O12" s="4"/>
      <c r="P12" s="4"/>
      <c r="Q12" s="4"/>
      <c r="R12" s="4"/>
      <c r="S12" s="4"/>
      <c r="T12" s="4"/>
    </row>
    <row r="13" spans="1:28" s="2" customFormat="1" ht="15" customHeight="1">
      <c r="A13" s="289"/>
      <c r="B13" s="289"/>
      <c r="C13" s="289"/>
      <c r="D13" s="3"/>
      <c r="E13" s="3"/>
      <c r="F13" s="3"/>
      <c r="G13" s="3"/>
      <c r="H13" s="3"/>
      <c r="I13" s="3"/>
      <c r="J13" s="3"/>
      <c r="K13" s="3"/>
      <c r="L13" s="3"/>
      <c r="M13" s="3"/>
      <c r="N13" s="3"/>
      <c r="O13" s="3"/>
      <c r="P13" s="3"/>
      <c r="Q13" s="3"/>
    </row>
    <row r="14" spans="1:28" s="2" customFormat="1" ht="18.75">
      <c r="A14" s="290" t="s">
        <v>194</v>
      </c>
      <c r="B14" s="290"/>
      <c r="C14" s="290"/>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491</v>
      </c>
      <c r="D18" s="19"/>
      <c r="E18" s="18"/>
      <c r="F18" s="18"/>
      <c r="G18" s="18"/>
      <c r="H18" s="18"/>
      <c r="I18" s="18"/>
      <c r="J18" s="18"/>
      <c r="K18" s="18"/>
      <c r="L18" s="18"/>
      <c r="M18" s="18"/>
      <c r="N18" s="18"/>
      <c r="O18" s="18"/>
      <c r="P18" s="17"/>
      <c r="Q18" s="17"/>
      <c r="R18" s="17"/>
      <c r="S18" s="17"/>
      <c r="T18" s="17"/>
    </row>
    <row r="19" spans="1:20" s="266" customFormat="1" ht="33">
      <c r="A19" s="274" t="s">
        <v>20</v>
      </c>
      <c r="B19" s="275" t="s">
        <v>17</v>
      </c>
      <c r="C19" s="276" t="s">
        <v>505</v>
      </c>
      <c r="D19" s="265"/>
      <c r="E19" s="265"/>
      <c r="F19" s="265"/>
      <c r="G19" s="265"/>
      <c r="H19" s="265"/>
      <c r="I19" s="265"/>
      <c r="J19" s="265"/>
      <c r="K19" s="265"/>
      <c r="L19" s="265"/>
      <c r="M19" s="265"/>
      <c r="N19" s="265"/>
      <c r="O19" s="265"/>
      <c r="P19" s="265"/>
      <c r="Q19" s="265"/>
      <c r="R19" s="265"/>
      <c r="S19" s="265"/>
      <c r="T19" s="265"/>
    </row>
    <row r="20" spans="1:20" s="266" customFormat="1" ht="63" customHeight="1">
      <c r="A20" s="274" t="s">
        <v>19</v>
      </c>
      <c r="B20" s="275" t="s">
        <v>492</v>
      </c>
      <c r="C20" s="277" t="s">
        <v>506</v>
      </c>
      <c r="D20" s="265"/>
      <c r="E20" s="265"/>
      <c r="F20" s="265"/>
      <c r="G20" s="265"/>
      <c r="H20" s="265"/>
      <c r="I20" s="265"/>
      <c r="J20" s="265"/>
      <c r="K20" s="265"/>
      <c r="L20" s="265"/>
      <c r="M20" s="265"/>
      <c r="N20" s="265"/>
      <c r="O20" s="265"/>
      <c r="P20" s="265"/>
      <c r="Q20" s="265"/>
      <c r="R20" s="265"/>
      <c r="S20" s="265"/>
      <c r="T20" s="265"/>
    </row>
    <row r="21" spans="1:20" ht="33">
      <c r="A21" s="85" t="s">
        <v>18</v>
      </c>
      <c r="B21" s="84" t="s">
        <v>222</v>
      </c>
      <c r="C21" s="273">
        <f>' 1. паспорт местополож'!C43</f>
        <v>13.33</v>
      </c>
      <c r="D21" s="16"/>
      <c r="E21" s="16"/>
      <c r="F21" s="16"/>
      <c r="G21" s="16"/>
      <c r="H21" s="16"/>
      <c r="I21" s="16"/>
      <c r="J21" s="16"/>
      <c r="K21" s="16"/>
      <c r="L21" s="16"/>
      <c r="M21" s="16"/>
      <c r="N21" s="16"/>
      <c r="O21" s="16"/>
      <c r="P21" s="16"/>
      <c r="Q21" s="16"/>
      <c r="R21" s="16"/>
      <c r="S21" s="16"/>
      <c r="T21" s="16"/>
    </row>
    <row r="22" spans="1:20" ht="49.5">
      <c r="A22" s="85" t="s">
        <v>16</v>
      </c>
      <c r="B22" s="84" t="s">
        <v>117</v>
      </c>
      <c r="C22" s="211" t="s">
        <v>507</v>
      </c>
      <c r="D22" s="16"/>
      <c r="E22" s="16"/>
      <c r="F22" s="16"/>
      <c r="G22" s="16"/>
      <c r="H22" s="16"/>
      <c r="I22" s="16"/>
      <c r="J22" s="16"/>
      <c r="K22" s="16"/>
      <c r="L22" s="16"/>
      <c r="M22" s="16"/>
      <c r="N22" s="16"/>
      <c r="O22" s="16"/>
      <c r="P22" s="16"/>
      <c r="Q22" s="16"/>
      <c r="R22" s="16"/>
      <c r="S22" s="16"/>
      <c r="T22" s="16"/>
    </row>
    <row r="23" spans="1:20" s="266" customFormat="1" ht="78.75">
      <c r="A23" s="274" t="s">
        <v>15</v>
      </c>
      <c r="B23" s="275" t="s">
        <v>206</v>
      </c>
      <c r="C23" s="281" t="s">
        <v>497</v>
      </c>
      <c r="D23" s="265"/>
      <c r="E23" s="265"/>
      <c r="F23" s="265"/>
      <c r="G23" s="265"/>
      <c r="H23" s="265"/>
      <c r="I23" s="265"/>
      <c r="J23" s="265"/>
      <c r="K23" s="265"/>
      <c r="L23" s="265"/>
      <c r="M23" s="265"/>
      <c r="N23" s="265"/>
      <c r="O23" s="265"/>
      <c r="P23" s="265"/>
      <c r="Q23" s="265"/>
      <c r="R23" s="265"/>
      <c r="S23" s="265"/>
      <c r="T23" s="265"/>
    </row>
    <row r="24" spans="1:20" s="266" customFormat="1" ht="42.75" customHeight="1">
      <c r="A24" s="274" t="s">
        <v>13</v>
      </c>
      <c r="B24" s="275" t="s">
        <v>14</v>
      </c>
      <c r="C24" s="278">
        <v>2021</v>
      </c>
      <c r="D24" s="265"/>
      <c r="E24" s="265"/>
      <c r="F24" s="265"/>
      <c r="G24" s="265"/>
      <c r="H24" s="265"/>
      <c r="I24" s="265"/>
      <c r="J24" s="265"/>
      <c r="K24" s="265"/>
      <c r="L24" s="265"/>
      <c r="M24" s="265"/>
      <c r="N24" s="265"/>
      <c r="O24" s="265"/>
      <c r="P24" s="265"/>
      <c r="Q24" s="265"/>
      <c r="R24" s="265"/>
      <c r="S24" s="265"/>
      <c r="T24" s="265"/>
    </row>
    <row r="25" spans="1:20" s="266" customFormat="1" ht="42.75" customHeight="1">
      <c r="A25" s="274" t="s">
        <v>11</v>
      </c>
      <c r="B25" s="275" t="s">
        <v>12</v>
      </c>
      <c r="C25" s="278">
        <v>2023</v>
      </c>
      <c r="D25" s="265"/>
      <c r="E25" s="265"/>
      <c r="F25" s="265"/>
      <c r="G25" s="265"/>
      <c r="H25" s="265"/>
      <c r="I25" s="265"/>
      <c r="J25" s="265"/>
      <c r="K25" s="265"/>
      <c r="L25" s="265"/>
      <c r="M25" s="265"/>
      <c r="N25" s="265"/>
      <c r="O25" s="265"/>
      <c r="P25" s="265"/>
      <c r="Q25" s="265"/>
      <c r="R25" s="265"/>
      <c r="S25" s="265"/>
      <c r="T25" s="265"/>
    </row>
    <row r="26" spans="1:20" ht="42.75" customHeight="1">
      <c r="A26" s="85" t="s">
        <v>28</v>
      </c>
      <c r="B26" s="84" t="s">
        <v>10</v>
      </c>
      <c r="C26" s="256" t="s">
        <v>485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405"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91" t="s">
        <v>9</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61"/>
      <c r="AB3" s="61"/>
    </row>
    <row r="4" spans="1:28" ht="18.75">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61"/>
      <c r="AB4" s="61"/>
    </row>
    <row r="5" spans="1:28" ht="15.75">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62"/>
      <c r="AB5" s="62"/>
    </row>
    <row r="6" spans="1:28" ht="15.75">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63"/>
      <c r="AB6" s="63"/>
    </row>
    <row r="7" spans="1:28" ht="18.75">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61"/>
      <c r="AB7" s="61"/>
    </row>
    <row r="8" spans="1:28" ht="15.75">
      <c r="A8" s="295" t="str">
        <f>' 1. паспорт местополож'!A8:C8</f>
        <v>J_ДВОСТ-194</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62"/>
      <c r="AB8" s="62"/>
    </row>
    <row r="9" spans="1:28" ht="15.7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63"/>
      <c r="AB9" s="63"/>
    </row>
    <row r="10" spans="1:28" ht="18.75">
      <c r="A10" s="302"/>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9"/>
      <c r="AB10" s="9"/>
    </row>
    <row r="11" spans="1:28" ht="15.75">
      <c r="A11" s="295" t="str">
        <f>' 1. паспорт местополож'!A11:C11</f>
        <v>Техническое перевооружение объекта "Кабельная линия 6кВ" Ф-42 ТПМ - ТП 26</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62"/>
      <c r="AB11" s="62"/>
    </row>
    <row r="12" spans="1:28" ht="15.7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63"/>
      <c r="AB12" s="63"/>
    </row>
    <row r="13" spans="1:2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67"/>
      <c r="AB13" s="67"/>
    </row>
    <row r="14" spans="1:28" s="71" customFormat="1" ht="36.75" customHeight="1">
      <c r="A14" s="317" t="s">
        <v>221</v>
      </c>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317"/>
      <c r="AA14" s="70"/>
      <c r="AB14" s="70"/>
    </row>
    <row r="15" spans="1:28" ht="32.25" customHeight="1">
      <c r="A15" s="319" t="s">
        <v>134</v>
      </c>
      <c r="B15" s="320"/>
      <c r="C15" s="320"/>
      <c r="D15" s="320"/>
      <c r="E15" s="320"/>
      <c r="F15" s="320"/>
      <c r="G15" s="320"/>
      <c r="H15" s="320"/>
      <c r="I15" s="320"/>
      <c r="J15" s="320"/>
      <c r="K15" s="320"/>
      <c r="L15" s="321"/>
      <c r="M15" s="318" t="s">
        <v>135</v>
      </c>
      <c r="N15" s="318"/>
      <c r="O15" s="318"/>
      <c r="P15" s="318"/>
      <c r="Q15" s="318"/>
      <c r="R15" s="318"/>
      <c r="S15" s="318"/>
      <c r="T15" s="318"/>
      <c r="U15" s="318"/>
      <c r="V15" s="318"/>
      <c r="W15" s="318"/>
      <c r="X15" s="318"/>
      <c r="Y15" s="318"/>
      <c r="Z15" s="318"/>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494</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5"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27" t="s">
        <v>9</v>
      </c>
      <c r="B3" s="327"/>
      <c r="C3" s="327"/>
      <c r="D3" s="327"/>
      <c r="E3" s="327"/>
      <c r="F3" s="327"/>
      <c r="G3" s="327"/>
      <c r="H3" s="327"/>
      <c r="I3" s="327"/>
      <c r="J3" s="327"/>
      <c r="K3" s="327"/>
      <c r="L3" s="327"/>
      <c r="M3" s="327"/>
      <c r="N3" s="327"/>
      <c r="O3" s="327"/>
      <c r="P3" s="11"/>
      <c r="Q3" s="11"/>
      <c r="R3" s="11"/>
      <c r="S3" s="11"/>
      <c r="T3" s="11"/>
      <c r="U3" s="11"/>
      <c r="V3" s="11"/>
      <c r="W3" s="11"/>
      <c r="X3" s="11"/>
      <c r="Y3" s="11"/>
      <c r="Z3" s="11"/>
    </row>
    <row r="4" spans="1:28" s="10" customFormat="1" ht="18.75">
      <c r="A4" s="327"/>
      <c r="B4" s="327"/>
      <c r="C4" s="327"/>
      <c r="D4" s="327"/>
      <c r="E4" s="327"/>
      <c r="F4" s="327"/>
      <c r="G4" s="327"/>
      <c r="H4" s="327"/>
      <c r="I4" s="327"/>
      <c r="J4" s="327"/>
      <c r="K4" s="327"/>
      <c r="L4" s="327"/>
      <c r="M4" s="327"/>
      <c r="N4" s="327"/>
      <c r="O4" s="327"/>
      <c r="P4" s="11"/>
      <c r="Q4" s="11"/>
      <c r="R4" s="11"/>
      <c r="S4" s="11"/>
      <c r="T4" s="11"/>
      <c r="U4" s="11"/>
      <c r="V4" s="11"/>
      <c r="W4" s="11"/>
      <c r="X4" s="11"/>
      <c r="Y4" s="11"/>
      <c r="Z4" s="11"/>
    </row>
    <row r="5" spans="1:28" s="10" customFormat="1" ht="18.75">
      <c r="A5" s="32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5"/>
      <c r="C5" s="325"/>
      <c r="D5" s="325"/>
      <c r="E5" s="325"/>
      <c r="F5" s="325"/>
      <c r="G5" s="325"/>
      <c r="H5" s="325"/>
      <c r="I5" s="325"/>
      <c r="J5" s="325"/>
      <c r="K5" s="325"/>
      <c r="L5" s="325"/>
      <c r="M5" s="325"/>
      <c r="N5" s="325"/>
      <c r="O5" s="325"/>
      <c r="P5" s="11"/>
      <c r="Q5" s="11"/>
      <c r="R5" s="11"/>
      <c r="S5" s="11"/>
      <c r="T5" s="11"/>
      <c r="U5" s="11"/>
      <c r="V5" s="11"/>
      <c r="W5" s="11"/>
      <c r="X5" s="11"/>
      <c r="Y5" s="11"/>
      <c r="Z5" s="11"/>
    </row>
    <row r="6" spans="1:28" s="10" customFormat="1" ht="18.75">
      <c r="A6" s="326" t="s">
        <v>8</v>
      </c>
      <c r="B6" s="326"/>
      <c r="C6" s="326"/>
      <c r="D6" s="326"/>
      <c r="E6" s="326"/>
      <c r="F6" s="326"/>
      <c r="G6" s="326"/>
      <c r="H6" s="326"/>
      <c r="I6" s="326"/>
      <c r="J6" s="326"/>
      <c r="K6" s="326"/>
      <c r="L6" s="326"/>
      <c r="M6" s="326"/>
      <c r="N6" s="326"/>
      <c r="O6" s="326"/>
      <c r="P6" s="11"/>
      <c r="Q6" s="11"/>
      <c r="R6" s="11"/>
      <c r="S6" s="11"/>
      <c r="T6" s="11"/>
      <c r="U6" s="11"/>
      <c r="V6" s="11"/>
      <c r="W6" s="11"/>
      <c r="X6" s="11"/>
      <c r="Y6" s="11"/>
      <c r="Z6" s="11"/>
    </row>
    <row r="7" spans="1:28" s="10" customFormat="1" ht="18.75">
      <c r="A7" s="327"/>
      <c r="B7" s="327"/>
      <c r="C7" s="327"/>
      <c r="D7" s="327"/>
      <c r="E7" s="327"/>
      <c r="F7" s="327"/>
      <c r="G7" s="327"/>
      <c r="H7" s="327"/>
      <c r="I7" s="327"/>
      <c r="J7" s="327"/>
      <c r="K7" s="327"/>
      <c r="L7" s="327"/>
      <c r="M7" s="327"/>
      <c r="N7" s="327"/>
      <c r="O7" s="327"/>
      <c r="P7" s="11"/>
      <c r="Q7" s="11"/>
      <c r="R7" s="11"/>
      <c r="S7" s="11"/>
      <c r="T7" s="11"/>
      <c r="U7" s="11"/>
      <c r="V7" s="11"/>
      <c r="W7" s="11"/>
      <c r="X7" s="11"/>
      <c r="Y7" s="11"/>
      <c r="Z7" s="11"/>
    </row>
    <row r="8" spans="1:28" s="10" customFormat="1" ht="18.75">
      <c r="A8" s="325" t="str">
        <f>' 1. паспорт местополож'!A8:C8</f>
        <v>J_ДВОСТ-194</v>
      </c>
      <c r="B8" s="325"/>
      <c r="C8" s="325"/>
      <c r="D8" s="325"/>
      <c r="E8" s="325"/>
      <c r="F8" s="325"/>
      <c r="G8" s="325"/>
      <c r="H8" s="325"/>
      <c r="I8" s="325"/>
      <c r="J8" s="325"/>
      <c r="K8" s="325"/>
      <c r="L8" s="325"/>
      <c r="M8" s="325"/>
      <c r="N8" s="325"/>
      <c r="O8" s="325"/>
      <c r="P8" s="11"/>
      <c r="Q8" s="11"/>
      <c r="R8" s="11"/>
      <c r="S8" s="11"/>
      <c r="T8" s="11"/>
      <c r="U8" s="11"/>
      <c r="V8" s="11"/>
      <c r="W8" s="11"/>
      <c r="X8" s="11"/>
      <c r="Y8" s="11"/>
      <c r="Z8" s="11"/>
    </row>
    <row r="9" spans="1:28" s="10" customFormat="1" ht="18.75">
      <c r="A9" s="326" t="s">
        <v>7</v>
      </c>
      <c r="B9" s="326"/>
      <c r="C9" s="326"/>
      <c r="D9" s="326"/>
      <c r="E9" s="326"/>
      <c r="F9" s="326"/>
      <c r="G9" s="326"/>
      <c r="H9" s="326"/>
      <c r="I9" s="326"/>
      <c r="J9" s="326"/>
      <c r="K9" s="326"/>
      <c r="L9" s="326"/>
      <c r="M9" s="326"/>
      <c r="N9" s="326"/>
      <c r="O9" s="326"/>
      <c r="P9" s="11"/>
      <c r="Q9" s="11"/>
      <c r="R9" s="11"/>
      <c r="S9" s="11"/>
      <c r="T9" s="11"/>
      <c r="U9" s="11"/>
      <c r="V9" s="11"/>
      <c r="W9" s="11"/>
      <c r="X9" s="11"/>
      <c r="Y9" s="11"/>
      <c r="Z9" s="11"/>
    </row>
    <row r="10" spans="1:28" s="7" customFormat="1" ht="15.75" customHeight="1">
      <c r="A10" s="328"/>
      <c r="B10" s="328"/>
      <c r="C10" s="328"/>
      <c r="D10" s="328"/>
      <c r="E10" s="328"/>
      <c r="F10" s="328"/>
      <c r="G10" s="328"/>
      <c r="H10" s="328"/>
      <c r="I10" s="328"/>
      <c r="J10" s="328"/>
      <c r="K10" s="328"/>
      <c r="L10" s="328"/>
      <c r="M10" s="328"/>
      <c r="N10" s="328"/>
      <c r="O10" s="328"/>
      <c r="P10" s="8"/>
      <c r="Q10" s="8"/>
      <c r="R10" s="8"/>
      <c r="S10" s="8"/>
      <c r="T10" s="8"/>
      <c r="U10" s="8"/>
      <c r="V10" s="8"/>
      <c r="W10" s="8"/>
      <c r="X10" s="8"/>
      <c r="Y10" s="8"/>
      <c r="Z10" s="8"/>
    </row>
    <row r="11" spans="1:28" s="2" customFormat="1" ht="16.5">
      <c r="A11" s="325" t="str">
        <f>' 1. паспорт местополож'!A11:C11</f>
        <v>Техническое перевооружение объекта "Кабельная линия 6кВ" Ф-42 ТПМ - ТП 26</v>
      </c>
      <c r="B11" s="325"/>
      <c r="C11" s="325"/>
      <c r="D11" s="325"/>
      <c r="E11" s="325"/>
      <c r="F11" s="325"/>
      <c r="G11" s="325"/>
      <c r="H11" s="325"/>
      <c r="I11" s="325"/>
      <c r="J11" s="325"/>
      <c r="K11" s="325"/>
      <c r="L11" s="325"/>
      <c r="M11" s="325"/>
      <c r="N11" s="325"/>
      <c r="O11" s="325"/>
      <c r="P11" s="6"/>
      <c r="Q11" s="6"/>
      <c r="R11" s="6"/>
      <c r="S11" s="6"/>
      <c r="T11" s="6"/>
      <c r="U11" s="6"/>
      <c r="V11" s="6"/>
      <c r="W11" s="6"/>
      <c r="X11" s="6"/>
      <c r="Y11" s="6"/>
      <c r="Z11" s="6"/>
    </row>
    <row r="12" spans="1:28" s="2" customFormat="1" ht="15" customHeight="1">
      <c r="A12" s="326" t="s">
        <v>5</v>
      </c>
      <c r="B12" s="326"/>
      <c r="C12" s="326"/>
      <c r="D12" s="326"/>
      <c r="E12" s="326"/>
      <c r="F12" s="326"/>
      <c r="G12" s="326"/>
      <c r="H12" s="326"/>
      <c r="I12" s="326"/>
      <c r="J12" s="326"/>
      <c r="K12" s="326"/>
      <c r="L12" s="326"/>
      <c r="M12" s="326"/>
      <c r="N12" s="326"/>
      <c r="O12" s="326"/>
      <c r="P12" s="4"/>
      <c r="Q12" s="4"/>
      <c r="R12" s="4"/>
      <c r="S12" s="4"/>
      <c r="T12" s="4"/>
      <c r="U12" s="4"/>
      <c r="V12" s="4"/>
      <c r="W12" s="4"/>
      <c r="X12" s="4"/>
      <c r="Y12" s="4"/>
      <c r="Z12" s="4"/>
    </row>
    <row r="13" spans="1:28" s="2" customFormat="1" ht="42.75" customHeight="1">
      <c r="A13" s="326"/>
      <c r="B13" s="326"/>
      <c r="C13" s="326"/>
      <c r="D13" s="326"/>
      <c r="E13" s="326"/>
      <c r="F13" s="326"/>
      <c r="G13" s="326"/>
      <c r="H13" s="326"/>
      <c r="I13" s="326"/>
      <c r="J13" s="326"/>
      <c r="K13" s="326"/>
      <c r="L13" s="326"/>
      <c r="M13" s="326"/>
      <c r="N13" s="326"/>
      <c r="O13" s="326"/>
      <c r="P13" s="3"/>
      <c r="Q13" s="3"/>
      <c r="R13" s="3"/>
      <c r="S13" s="3"/>
      <c r="T13" s="3"/>
      <c r="U13" s="3"/>
      <c r="V13" s="3"/>
      <c r="W13" s="3"/>
    </row>
    <row r="14" spans="1:28" s="2" customFormat="1" ht="27" customHeight="1">
      <c r="A14" s="324" t="s">
        <v>203</v>
      </c>
      <c r="B14" s="324"/>
      <c r="C14" s="324"/>
      <c r="D14" s="324"/>
      <c r="E14" s="324"/>
      <c r="F14" s="324"/>
      <c r="G14" s="324"/>
      <c r="H14" s="324"/>
      <c r="I14" s="324"/>
      <c r="J14" s="324"/>
      <c r="K14" s="324"/>
      <c r="L14" s="324"/>
      <c r="M14" s="324"/>
      <c r="N14" s="324"/>
      <c r="O14" s="324"/>
      <c r="P14" s="5"/>
      <c r="Q14" s="5"/>
      <c r="R14" s="5"/>
      <c r="S14" s="5"/>
      <c r="T14" s="5"/>
      <c r="U14" s="5"/>
      <c r="V14" s="5"/>
      <c r="W14" s="5"/>
      <c r="X14" s="5"/>
      <c r="Y14" s="5"/>
      <c r="Z14" s="5"/>
    </row>
    <row r="15" spans="1:28" s="2" customFormat="1" ht="56.25" customHeight="1">
      <c r="A15" s="323"/>
      <c r="B15" s="323"/>
      <c r="C15" s="323"/>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97" t="s">
        <v>4</v>
      </c>
      <c r="B16" s="297" t="s">
        <v>43</v>
      </c>
      <c r="C16" s="297" t="s">
        <v>42</v>
      </c>
      <c r="D16" s="297" t="s">
        <v>31</v>
      </c>
      <c r="E16" s="329" t="s">
        <v>41</v>
      </c>
      <c r="F16" s="330"/>
      <c r="G16" s="330"/>
      <c r="H16" s="330"/>
      <c r="I16" s="331"/>
      <c r="J16" s="297" t="s">
        <v>40</v>
      </c>
      <c r="K16" s="297"/>
      <c r="L16" s="297"/>
      <c r="M16" s="297"/>
      <c r="N16" s="297"/>
      <c r="O16" s="297"/>
      <c r="P16" s="3"/>
      <c r="Q16" s="3"/>
      <c r="R16" s="3"/>
      <c r="S16" s="3"/>
      <c r="T16" s="3"/>
      <c r="U16" s="3"/>
      <c r="V16" s="3"/>
      <c r="W16" s="3"/>
    </row>
    <row r="17" spans="1:26" s="2" customFormat="1" ht="77.25" customHeight="1">
      <c r="A17" s="297"/>
      <c r="B17" s="297"/>
      <c r="C17" s="297"/>
      <c r="D17" s="297"/>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s>
  <pageMargins left="0" right="0" top="0.74803149606299213" bottom="0.74803149606299213" header="0.31496062992125984" footer="0.31496062992125984"/>
  <pageSetup paperSize="8" scale="72"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Q31" sqref="Q31"/>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88" t="str">
        <f>' 1. паспорт местополож'!A1:C1</f>
        <v>Год раскрытия информации: 2019 год</v>
      </c>
      <c r="B1" s="288"/>
      <c r="C1" s="288"/>
      <c r="D1" s="288"/>
      <c r="E1" s="288"/>
      <c r="F1" s="288"/>
      <c r="G1" s="288"/>
      <c r="H1" s="288"/>
      <c r="I1" s="288"/>
      <c r="J1" s="288"/>
      <c r="K1" s="288"/>
      <c r="L1" s="288"/>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91" t="s">
        <v>9</v>
      </c>
      <c r="B3" s="291"/>
      <c r="C3" s="291"/>
      <c r="D3" s="291"/>
      <c r="E3" s="291"/>
      <c r="F3" s="291"/>
      <c r="G3" s="291"/>
      <c r="H3" s="291"/>
      <c r="I3" s="291"/>
      <c r="J3" s="291"/>
      <c r="K3" s="291"/>
      <c r="L3" s="291"/>
    </row>
    <row r="4" spans="1:44">
      <c r="A4" s="291"/>
      <c r="B4" s="291"/>
      <c r="C4" s="291"/>
      <c r="D4" s="291"/>
      <c r="E4" s="291"/>
      <c r="F4" s="291"/>
      <c r="G4" s="291"/>
      <c r="H4" s="291"/>
      <c r="I4" s="291"/>
      <c r="J4" s="291"/>
      <c r="K4" s="291"/>
      <c r="L4" s="291"/>
    </row>
    <row r="5" spans="1:44">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row>
    <row r="6" spans="1:44">
      <c r="A6" s="289" t="s">
        <v>8</v>
      </c>
      <c r="B6" s="289"/>
      <c r="C6" s="289"/>
      <c r="D6" s="289"/>
      <c r="E6" s="289"/>
      <c r="F6" s="289"/>
      <c r="G6" s="289"/>
      <c r="H6" s="289"/>
      <c r="I6" s="289"/>
      <c r="J6" s="289"/>
      <c r="K6" s="289"/>
      <c r="L6" s="289"/>
    </row>
    <row r="7" spans="1:44">
      <c r="A7" s="291"/>
      <c r="B7" s="291"/>
      <c r="C7" s="291"/>
      <c r="D7" s="291"/>
      <c r="E7" s="291"/>
      <c r="F7" s="291"/>
      <c r="G7" s="291"/>
      <c r="H7" s="291"/>
      <c r="I7" s="291"/>
      <c r="J7" s="291"/>
      <c r="K7" s="291"/>
      <c r="L7" s="291"/>
    </row>
    <row r="8" spans="1:44">
      <c r="A8" s="295" t="str">
        <f>' 1. паспорт местополож'!A8:C8</f>
        <v>J_ДВОСТ-194</v>
      </c>
      <c r="B8" s="295"/>
      <c r="C8" s="295"/>
      <c r="D8" s="295"/>
      <c r="E8" s="295"/>
      <c r="F8" s="295"/>
      <c r="G8" s="295"/>
      <c r="H8" s="295"/>
      <c r="I8" s="295"/>
      <c r="J8" s="295"/>
      <c r="K8" s="295"/>
      <c r="L8" s="295"/>
    </row>
    <row r="9" spans="1:44">
      <c r="A9" s="289" t="s">
        <v>7</v>
      </c>
      <c r="B9" s="289"/>
      <c r="C9" s="289"/>
      <c r="D9" s="289"/>
      <c r="E9" s="289"/>
      <c r="F9" s="289"/>
      <c r="G9" s="289"/>
      <c r="H9" s="289"/>
      <c r="I9" s="289"/>
      <c r="J9" s="289"/>
      <c r="K9" s="289"/>
      <c r="L9" s="289"/>
    </row>
    <row r="10" spans="1:44">
      <c r="A10" s="302"/>
      <c r="B10" s="302"/>
      <c r="C10" s="302"/>
      <c r="D10" s="302"/>
      <c r="E10" s="302"/>
      <c r="F10" s="302"/>
      <c r="G10" s="302"/>
      <c r="H10" s="302"/>
      <c r="I10" s="302"/>
      <c r="J10" s="302"/>
      <c r="K10" s="302"/>
      <c r="L10" s="302"/>
    </row>
    <row r="11" spans="1:44">
      <c r="A11" s="295" t="str">
        <f>' 1. паспорт местополож'!A11:C11</f>
        <v>Техническое перевооружение объекта "Кабельная линия 6кВ" Ф-42 ТПМ - ТП 26</v>
      </c>
      <c r="B11" s="295"/>
      <c r="C11" s="295"/>
      <c r="D11" s="295"/>
      <c r="E11" s="295"/>
      <c r="F11" s="295"/>
      <c r="G11" s="295"/>
      <c r="H11" s="295"/>
      <c r="I11" s="295"/>
      <c r="J11" s="295"/>
      <c r="K11" s="295"/>
      <c r="L11" s="295"/>
    </row>
    <row r="12" spans="1:44">
      <c r="A12" s="289" t="s">
        <v>5</v>
      </c>
      <c r="B12" s="289"/>
      <c r="C12" s="289"/>
      <c r="D12" s="289"/>
      <c r="E12" s="289"/>
      <c r="F12" s="289"/>
      <c r="G12" s="289"/>
      <c r="H12" s="289"/>
      <c r="I12" s="289"/>
      <c r="J12" s="289"/>
      <c r="K12" s="289"/>
      <c r="L12" s="289"/>
    </row>
    <row r="13" spans="1:44" ht="15.75" customHeight="1">
      <c r="L13" s="105"/>
    </row>
    <row r="14" spans="1:44" ht="27.75" customHeight="1">
      <c r="K14" s="48"/>
    </row>
    <row r="15" spans="1:44" ht="15.75" customHeight="1">
      <c r="A15" s="334" t="s">
        <v>204</v>
      </c>
      <c r="B15" s="334"/>
      <c r="C15" s="334"/>
      <c r="D15" s="334"/>
      <c r="E15" s="334"/>
      <c r="F15" s="334"/>
      <c r="G15" s="334"/>
      <c r="H15" s="334"/>
      <c r="I15" s="334"/>
      <c r="J15" s="334"/>
      <c r="K15" s="334"/>
      <c r="L15" s="334"/>
    </row>
    <row r="16" spans="1:44">
      <c r="A16" s="106"/>
      <c r="B16" s="106"/>
      <c r="C16" s="47"/>
      <c r="D16" s="47"/>
      <c r="E16" s="47"/>
      <c r="F16" s="47"/>
      <c r="G16" s="47"/>
      <c r="H16" s="47"/>
      <c r="I16" s="47"/>
      <c r="J16" s="47"/>
      <c r="K16" s="47"/>
      <c r="L16" s="47"/>
    </row>
    <row r="17" spans="1:12" ht="28.5" customHeight="1">
      <c r="A17" s="332" t="s">
        <v>116</v>
      </c>
      <c r="B17" s="332" t="s">
        <v>115</v>
      </c>
      <c r="C17" s="339" t="s">
        <v>143</v>
      </c>
      <c r="D17" s="339"/>
      <c r="E17" s="339"/>
      <c r="F17" s="339"/>
      <c r="G17" s="339"/>
      <c r="H17" s="339"/>
      <c r="I17" s="333" t="s">
        <v>114</v>
      </c>
      <c r="J17" s="336" t="s">
        <v>145</v>
      </c>
      <c r="K17" s="332" t="s">
        <v>113</v>
      </c>
      <c r="L17" s="335" t="s">
        <v>144</v>
      </c>
    </row>
    <row r="18" spans="1:12" ht="58.5" customHeight="1">
      <c r="A18" s="332"/>
      <c r="B18" s="332"/>
      <c r="C18" s="340" t="s">
        <v>1</v>
      </c>
      <c r="D18" s="340"/>
      <c r="E18" s="55"/>
      <c r="F18" s="56"/>
      <c r="G18" s="341" t="s">
        <v>0</v>
      </c>
      <c r="H18" s="342"/>
      <c r="I18" s="333"/>
      <c r="J18" s="337"/>
      <c r="K18" s="332"/>
      <c r="L18" s="335"/>
    </row>
    <row r="19" spans="1:12" ht="47.25">
      <c r="A19" s="332"/>
      <c r="B19" s="332"/>
      <c r="C19" s="46" t="s">
        <v>112</v>
      </c>
      <c r="D19" s="46" t="s">
        <v>111</v>
      </c>
      <c r="E19" s="46" t="s">
        <v>112</v>
      </c>
      <c r="F19" s="46" t="s">
        <v>111</v>
      </c>
      <c r="G19" s="46" t="s">
        <v>112</v>
      </c>
      <c r="H19" s="46" t="s">
        <v>111</v>
      </c>
      <c r="I19" s="333"/>
      <c r="J19" s="338"/>
      <c r="K19" s="332"/>
      <c r="L19" s="335"/>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282">
        <v>44197</v>
      </c>
      <c r="D27" s="282">
        <v>44561</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1"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70" zoomScaleNormal="70" zoomScaleSheetLayoutView="70" workbookViewId="0">
      <pane xSplit="8" ySplit="17" topLeftCell="I20" activePane="bottomRight" state="frozen"/>
      <selection activeCell="A3" sqref="A3"/>
      <selection pane="topRight" activeCell="I3" sqref="I3"/>
      <selection pane="bottomLeft" activeCell="A20" sqref="A20"/>
      <selection pane="bottomRight" activeCell="A13" sqref="A13:AC13"/>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row>
    <row r="2" spans="1:32">
      <c r="AC2" s="170"/>
    </row>
    <row r="3" spans="1:32">
      <c r="A3" s="361" t="s">
        <v>9</v>
      </c>
      <c r="B3" s="361"/>
      <c r="C3" s="361"/>
      <c r="D3" s="361"/>
      <c r="E3" s="361"/>
      <c r="F3" s="361"/>
      <c r="G3" s="361"/>
      <c r="H3" s="361"/>
      <c r="I3" s="361"/>
      <c r="J3" s="361"/>
      <c r="K3" s="361"/>
      <c r="L3" s="361"/>
      <c r="M3" s="361"/>
      <c r="N3" s="361"/>
      <c r="O3" s="361"/>
      <c r="P3" s="361"/>
      <c r="Q3" s="361"/>
      <c r="R3" s="361"/>
      <c r="S3" s="361"/>
      <c r="T3" s="361"/>
      <c r="U3" s="361"/>
      <c r="V3" s="361"/>
      <c r="W3" s="361"/>
      <c r="X3" s="361"/>
      <c r="Y3" s="361"/>
      <c r="Z3" s="361"/>
      <c r="AA3" s="361"/>
      <c r="AB3" s="361"/>
      <c r="AC3" s="361"/>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292"/>
      <c r="E5" s="292"/>
      <c r="F5" s="292"/>
      <c r="G5" s="292"/>
      <c r="H5" s="292"/>
      <c r="I5" s="292"/>
      <c r="J5" s="292"/>
      <c r="K5" s="292"/>
      <c r="L5" s="292"/>
      <c r="M5" s="292"/>
      <c r="N5" s="292"/>
      <c r="O5" s="292"/>
      <c r="P5" s="292"/>
      <c r="Q5" s="292"/>
      <c r="R5" s="292"/>
      <c r="S5" s="292"/>
      <c r="T5" s="292"/>
      <c r="U5" s="292"/>
      <c r="V5" s="292"/>
      <c r="W5" s="292"/>
      <c r="X5" s="292"/>
      <c r="Y5" s="292"/>
      <c r="Z5" s="292"/>
      <c r="AA5" s="292"/>
      <c r="AB5" s="292"/>
      <c r="AC5" s="292"/>
    </row>
    <row r="6" spans="1:32" ht="18.75" customHeight="1">
      <c r="A6" s="350" t="s">
        <v>8</v>
      </c>
      <c r="B6" s="350"/>
      <c r="C6" s="350"/>
      <c r="D6" s="350"/>
      <c r="E6" s="350"/>
      <c r="F6" s="350"/>
      <c r="G6" s="350"/>
      <c r="H6" s="350"/>
      <c r="I6" s="350"/>
      <c r="J6" s="350"/>
      <c r="K6" s="350"/>
      <c r="L6" s="350"/>
      <c r="M6" s="350"/>
      <c r="N6" s="350"/>
      <c r="O6" s="350"/>
      <c r="P6" s="350"/>
      <c r="Q6" s="350"/>
      <c r="R6" s="350"/>
      <c r="S6" s="350"/>
      <c r="T6" s="350"/>
      <c r="U6" s="350"/>
      <c r="V6" s="350"/>
      <c r="W6" s="350"/>
      <c r="X6" s="350"/>
      <c r="Y6" s="350"/>
      <c r="Z6" s="350"/>
      <c r="AA6" s="350"/>
      <c r="AB6" s="350"/>
      <c r="AC6" s="350"/>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292" t="str">
        <f>' 1. паспорт местополож'!A8:C8</f>
        <v>J_ДВОСТ-194</v>
      </c>
      <c r="B8" s="292"/>
      <c r="C8" s="292"/>
      <c r="D8" s="292"/>
      <c r="E8" s="292"/>
      <c r="F8" s="292"/>
      <c r="G8" s="292"/>
      <c r="H8" s="292"/>
      <c r="I8" s="292"/>
      <c r="J8" s="292"/>
      <c r="K8" s="292"/>
      <c r="L8" s="292"/>
      <c r="M8" s="292"/>
      <c r="N8" s="292"/>
      <c r="O8" s="292"/>
      <c r="P8" s="292"/>
      <c r="Q8" s="292"/>
      <c r="R8" s="292"/>
      <c r="S8" s="292"/>
      <c r="T8" s="292"/>
      <c r="U8" s="292"/>
      <c r="V8" s="292"/>
      <c r="W8" s="292"/>
      <c r="X8" s="292"/>
      <c r="Y8" s="292"/>
      <c r="Z8" s="292"/>
      <c r="AA8" s="292"/>
      <c r="AB8" s="292"/>
      <c r="AC8" s="292"/>
    </row>
    <row r="9" spans="1:32">
      <c r="A9" s="350" t="s">
        <v>7</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350"/>
      <c r="AB9" s="350"/>
      <c r="AC9" s="350"/>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292" t="str">
        <f>' 1. паспорт местополож'!A11:C11</f>
        <v>Техническое перевооружение объекта "Кабельная линия 6кВ" Ф-42 ТПМ - ТП 26</v>
      </c>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292"/>
      <c r="AB11" s="292"/>
      <c r="AC11" s="292"/>
    </row>
    <row r="12" spans="1:32" ht="15.75" customHeight="1">
      <c r="A12" s="350" t="s">
        <v>5</v>
      </c>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350"/>
      <c r="AB12" s="350"/>
      <c r="AC12" s="350"/>
    </row>
    <row r="13" spans="1:32">
      <c r="A13" s="351"/>
      <c r="B13" s="351"/>
      <c r="C13" s="351"/>
      <c r="D13" s="351"/>
      <c r="E13" s="351"/>
      <c r="F13" s="351"/>
      <c r="G13" s="351"/>
      <c r="H13" s="351"/>
      <c r="I13" s="351"/>
      <c r="J13" s="351"/>
      <c r="K13" s="351"/>
      <c r="L13" s="351"/>
      <c r="M13" s="351"/>
      <c r="N13" s="351"/>
      <c r="O13" s="351"/>
      <c r="P13" s="351"/>
      <c r="Q13" s="351"/>
      <c r="R13" s="351"/>
      <c r="S13" s="351"/>
      <c r="T13" s="351"/>
      <c r="U13" s="351"/>
      <c r="V13" s="351"/>
      <c r="W13" s="351"/>
      <c r="X13" s="351"/>
      <c r="Y13" s="351"/>
      <c r="Z13" s="351"/>
      <c r="AA13" s="351"/>
      <c r="AB13" s="351"/>
      <c r="AC13" s="351"/>
    </row>
    <row r="15" spans="1:32">
      <c r="A15" s="352" t="s">
        <v>246</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352"/>
      <c r="AB15" s="352"/>
      <c r="AC15" s="352"/>
    </row>
    <row r="16" spans="1:32" s="244" customFormat="1" ht="33" customHeight="1">
      <c r="A16" s="353" t="s">
        <v>247</v>
      </c>
      <c r="B16" s="353" t="s">
        <v>248</v>
      </c>
      <c r="C16" s="349" t="s">
        <v>249</v>
      </c>
      <c r="D16" s="349"/>
      <c r="E16" s="356" t="s">
        <v>250</v>
      </c>
      <c r="F16" s="356"/>
      <c r="G16" s="353" t="s">
        <v>516</v>
      </c>
      <c r="H16" s="347">
        <v>2020</v>
      </c>
      <c r="I16" s="348"/>
      <c r="J16" s="348"/>
      <c r="K16" s="348"/>
      <c r="L16" s="347">
        <v>2021</v>
      </c>
      <c r="M16" s="348"/>
      <c r="N16" s="348"/>
      <c r="O16" s="348"/>
      <c r="P16" s="347">
        <v>2022</v>
      </c>
      <c r="Q16" s="348"/>
      <c r="R16" s="348"/>
      <c r="S16" s="348"/>
      <c r="T16" s="347">
        <v>2023</v>
      </c>
      <c r="U16" s="348"/>
      <c r="V16" s="348"/>
      <c r="W16" s="348"/>
      <c r="X16" s="347">
        <v>2024</v>
      </c>
      <c r="Y16" s="348"/>
      <c r="Z16" s="348"/>
      <c r="AA16" s="348"/>
      <c r="AB16" s="357" t="s">
        <v>251</v>
      </c>
      <c r="AC16" s="358"/>
      <c r="AD16" s="243"/>
      <c r="AE16" s="243"/>
      <c r="AF16" s="243"/>
    </row>
    <row r="17" spans="1:29" s="244" customFormat="1" ht="16.5">
      <c r="A17" s="354"/>
      <c r="B17" s="354"/>
      <c r="C17" s="349"/>
      <c r="D17" s="349"/>
      <c r="E17" s="356"/>
      <c r="F17" s="356"/>
      <c r="G17" s="354"/>
      <c r="H17" s="349" t="s">
        <v>1</v>
      </c>
      <c r="I17" s="349"/>
      <c r="J17" s="349" t="s">
        <v>252</v>
      </c>
      <c r="K17" s="349"/>
      <c r="L17" s="349" t="s">
        <v>1</v>
      </c>
      <c r="M17" s="349"/>
      <c r="N17" s="349" t="s">
        <v>252</v>
      </c>
      <c r="O17" s="349"/>
      <c r="P17" s="349" t="s">
        <v>1</v>
      </c>
      <c r="Q17" s="349"/>
      <c r="R17" s="349" t="s">
        <v>252</v>
      </c>
      <c r="S17" s="349"/>
      <c r="T17" s="349" t="s">
        <v>1</v>
      </c>
      <c r="U17" s="349"/>
      <c r="V17" s="349" t="s">
        <v>252</v>
      </c>
      <c r="W17" s="349"/>
      <c r="X17" s="349" t="s">
        <v>1</v>
      </c>
      <c r="Y17" s="349"/>
      <c r="Z17" s="349" t="s">
        <v>252</v>
      </c>
      <c r="AA17" s="349"/>
      <c r="AB17" s="359"/>
      <c r="AC17" s="360"/>
    </row>
    <row r="18" spans="1:29" s="245" customFormat="1" ht="89.25" customHeight="1">
      <c r="A18" s="355"/>
      <c r="B18" s="355"/>
      <c r="C18" s="252" t="s">
        <v>1</v>
      </c>
      <c r="D18" s="252" t="s">
        <v>253</v>
      </c>
      <c r="E18" s="252" t="s">
        <v>509</v>
      </c>
      <c r="F18" s="252" t="s">
        <v>510</v>
      </c>
      <c r="G18" s="355"/>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49.5">
      <c r="A20" s="130">
        <v>1</v>
      </c>
      <c r="B20" s="131" t="s">
        <v>257</v>
      </c>
      <c r="C20" s="137">
        <f>C23+C25</f>
        <v>13.330799999999998</v>
      </c>
      <c r="D20" s="137" t="s">
        <v>244</v>
      </c>
      <c r="E20" s="137">
        <f>C20</f>
        <v>13.330799999999998</v>
      </c>
      <c r="F20" s="137">
        <f t="shared" ref="F20" si="0">F23</f>
        <v>13.330799999999998</v>
      </c>
      <c r="G20" s="137">
        <f t="shared" ref="G20:AA20" si="1">SUM(G21:G25)</f>
        <v>0</v>
      </c>
      <c r="H20" s="137">
        <f>SUM(H21:H25)</f>
        <v>0</v>
      </c>
      <c r="I20" s="137">
        <f t="shared" ref="I20:K20" si="2">SUM(I21:I25)</f>
        <v>0</v>
      </c>
      <c r="J20" s="137">
        <f t="shared" si="2"/>
        <v>0</v>
      </c>
      <c r="K20" s="137">
        <f t="shared" si="2"/>
        <v>0</v>
      </c>
      <c r="L20" s="137">
        <f t="shared" ref="L20:W20" si="3">SUM(L21:L25)</f>
        <v>2.2799999999999998</v>
      </c>
      <c r="M20" s="137">
        <f t="shared" si="3"/>
        <v>0</v>
      </c>
      <c r="N20" s="137">
        <f t="shared" si="3"/>
        <v>0</v>
      </c>
      <c r="O20" s="137">
        <f t="shared" si="3"/>
        <v>0</v>
      </c>
      <c r="P20" s="137">
        <f>SUM(P21:P25)</f>
        <v>0</v>
      </c>
      <c r="Q20" s="137">
        <f t="shared" ref="Q20:W20" si="4">SUM(Q21:Q25)</f>
        <v>0</v>
      </c>
      <c r="R20" s="137">
        <f t="shared" si="4"/>
        <v>0</v>
      </c>
      <c r="S20" s="137">
        <f t="shared" si="4"/>
        <v>0</v>
      </c>
      <c r="T20" s="137">
        <f t="shared" si="4"/>
        <v>11.050799999999999</v>
      </c>
      <c r="U20" s="137">
        <f t="shared" si="4"/>
        <v>0</v>
      </c>
      <c r="V20" s="137">
        <f t="shared" si="4"/>
        <v>0</v>
      </c>
      <c r="W20" s="137">
        <f t="shared" si="4"/>
        <v>0</v>
      </c>
      <c r="X20" s="137">
        <f t="shared" si="1"/>
        <v>0</v>
      </c>
      <c r="Y20" s="137">
        <f t="shared" si="1"/>
        <v>0</v>
      </c>
      <c r="Z20" s="137">
        <f t="shared" si="1"/>
        <v>0</v>
      </c>
      <c r="AA20" s="137">
        <f t="shared" si="1"/>
        <v>0</v>
      </c>
      <c r="AB20" s="137">
        <f>H20+L20+P20+T20+X20</f>
        <v>13.330799999999998</v>
      </c>
      <c r="AC20" s="137" t="s">
        <v>244</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t="s">
        <v>244</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t="s">
        <v>244</v>
      </c>
    </row>
    <row r="23" spans="1:29" ht="33">
      <c r="A23" s="132" t="s">
        <v>262</v>
      </c>
      <c r="B23" s="133" t="s">
        <v>263</v>
      </c>
      <c r="C23" s="137">
        <v>13.330799999999998</v>
      </c>
      <c r="D23" s="137" t="s">
        <v>244</v>
      </c>
      <c r="E23" s="137">
        <f>C23</f>
        <v>13.330799999999998</v>
      </c>
      <c r="F23" s="137">
        <f>C20</f>
        <v>13.330799999999998</v>
      </c>
      <c r="G23" s="137">
        <v>0</v>
      </c>
      <c r="H23" s="136">
        <v>0</v>
      </c>
      <c r="I23" s="137" t="s">
        <v>244</v>
      </c>
      <c r="J23" s="137" t="s">
        <v>244</v>
      </c>
      <c r="K23" s="137" t="s">
        <v>244</v>
      </c>
      <c r="L23" s="136">
        <v>2.2799999999999998</v>
      </c>
      <c r="M23" s="137" t="s">
        <v>244</v>
      </c>
      <c r="N23" s="137" t="s">
        <v>244</v>
      </c>
      <c r="O23" s="137" t="s">
        <v>244</v>
      </c>
      <c r="P23" s="136">
        <v>0</v>
      </c>
      <c r="Q23" s="137" t="s">
        <v>244</v>
      </c>
      <c r="R23" s="137" t="s">
        <v>244</v>
      </c>
      <c r="S23" s="137" t="s">
        <v>244</v>
      </c>
      <c r="T23" s="136">
        <v>11.050799999999999</v>
      </c>
      <c r="U23" s="137" t="s">
        <v>244</v>
      </c>
      <c r="V23" s="137" t="s">
        <v>244</v>
      </c>
      <c r="W23" s="137" t="s">
        <v>244</v>
      </c>
      <c r="X23" s="136">
        <f>X26*1.18</f>
        <v>0</v>
      </c>
      <c r="Y23" s="137" t="s">
        <v>244</v>
      </c>
      <c r="Z23" s="137" t="s">
        <v>244</v>
      </c>
      <c r="AA23" s="137" t="s">
        <v>244</v>
      </c>
      <c r="AB23" s="137">
        <f>H23+L23+P23++T23+X23</f>
        <v>13.330799999999998</v>
      </c>
      <c r="AC23" s="137" t="s">
        <v>244</v>
      </c>
    </row>
    <row r="24" spans="1:29" ht="16.5">
      <c r="A24" s="132" t="s">
        <v>264</v>
      </c>
      <c r="B24" s="133" t="s">
        <v>265</v>
      </c>
      <c r="C24" s="137">
        <v>0</v>
      </c>
      <c r="D24" s="137" t="s">
        <v>244</v>
      </c>
      <c r="E24" s="137">
        <v>0</v>
      </c>
      <c r="F24" s="137">
        <f t="shared" ref="F24:F60" si="5">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t="s">
        <v>244</v>
      </c>
    </row>
    <row r="25" spans="1:29" ht="16.5">
      <c r="A25" s="132" t="s">
        <v>266</v>
      </c>
      <c r="B25" s="134" t="s">
        <v>267</v>
      </c>
      <c r="C25" s="137">
        <v>0</v>
      </c>
      <c r="D25" s="137" t="s">
        <v>244</v>
      </c>
      <c r="E25" s="137">
        <f>C25</f>
        <v>0</v>
      </c>
      <c r="F25" s="137">
        <f>C25</f>
        <v>0</v>
      </c>
      <c r="G25" s="137">
        <v>0</v>
      </c>
      <c r="H25" s="136">
        <v>0</v>
      </c>
      <c r="I25" s="137" t="s">
        <v>244</v>
      </c>
      <c r="J25" s="137" t="s">
        <v>244</v>
      </c>
      <c r="K25" s="137" t="s">
        <v>244</v>
      </c>
      <c r="L25" s="136">
        <v>0</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0</v>
      </c>
      <c r="AC25" s="137" t="s">
        <v>244</v>
      </c>
    </row>
    <row r="26" spans="1:29" ht="33">
      <c r="A26" s="130" t="s">
        <v>20</v>
      </c>
      <c r="B26" s="131" t="s">
        <v>268</v>
      </c>
      <c r="C26" s="137">
        <f>C27+C28</f>
        <v>11.109</v>
      </c>
      <c r="D26" s="137" t="s">
        <v>244</v>
      </c>
      <c r="E26" s="137">
        <f t="shared" ref="E26:F26" si="6">E27+E28</f>
        <v>11.109</v>
      </c>
      <c r="F26" s="137">
        <f t="shared" si="6"/>
        <v>11.109</v>
      </c>
      <c r="G26" s="137">
        <f t="shared" ref="G26:AA26" si="7">SUM(G27:G30)</f>
        <v>0</v>
      </c>
      <c r="H26" s="137">
        <f t="shared" si="7"/>
        <v>0</v>
      </c>
      <c r="I26" s="137">
        <f t="shared" si="7"/>
        <v>0</v>
      </c>
      <c r="J26" s="137">
        <f t="shared" si="7"/>
        <v>0</v>
      </c>
      <c r="K26" s="137">
        <f t="shared" si="7"/>
        <v>0</v>
      </c>
      <c r="L26" s="137">
        <f t="shared" ref="L26:W26" si="8">SUM(L27:L30)</f>
        <v>0</v>
      </c>
      <c r="M26" s="137">
        <f t="shared" si="8"/>
        <v>0</v>
      </c>
      <c r="N26" s="137">
        <f t="shared" si="8"/>
        <v>0</v>
      </c>
      <c r="O26" s="137">
        <f t="shared" si="8"/>
        <v>0</v>
      </c>
      <c r="P26" s="137">
        <f t="shared" si="8"/>
        <v>0</v>
      </c>
      <c r="Q26" s="137">
        <f t="shared" si="8"/>
        <v>0</v>
      </c>
      <c r="R26" s="137">
        <f t="shared" si="8"/>
        <v>0</v>
      </c>
      <c r="S26" s="137">
        <f t="shared" si="8"/>
        <v>0</v>
      </c>
      <c r="T26" s="137">
        <f>SUM(T27:T30)</f>
        <v>9.2089999999999996</v>
      </c>
      <c r="U26" s="137">
        <f t="shared" ref="U26:W26" si="9">SUM(U27:U30)</f>
        <v>0</v>
      </c>
      <c r="V26" s="137">
        <f t="shared" si="9"/>
        <v>0</v>
      </c>
      <c r="W26" s="137">
        <f t="shared" si="9"/>
        <v>0</v>
      </c>
      <c r="X26" s="137">
        <f>SUM(X27:X30)</f>
        <v>0</v>
      </c>
      <c r="Y26" s="137">
        <f t="shared" si="7"/>
        <v>0</v>
      </c>
      <c r="Z26" s="137">
        <f t="shared" si="7"/>
        <v>0</v>
      </c>
      <c r="AA26" s="137">
        <f t="shared" si="7"/>
        <v>0</v>
      </c>
      <c r="AB26" s="137">
        <f>AB27+AB28</f>
        <v>9.2089999999999996</v>
      </c>
      <c r="AC26" s="137" t="s">
        <v>244</v>
      </c>
    </row>
    <row r="27" spans="1:29" ht="16.5">
      <c r="A27" s="130" t="s">
        <v>269</v>
      </c>
      <c r="B27" s="133" t="s">
        <v>270</v>
      </c>
      <c r="C27" s="137">
        <v>1.9</v>
      </c>
      <c r="D27" s="137" t="s">
        <v>244</v>
      </c>
      <c r="E27" s="137">
        <f>C27</f>
        <v>1.9</v>
      </c>
      <c r="F27" s="137">
        <f>C27</f>
        <v>1.9</v>
      </c>
      <c r="G27" s="137">
        <v>0</v>
      </c>
      <c r="H27" s="136">
        <v>0</v>
      </c>
      <c r="I27" s="137" t="s">
        <v>244</v>
      </c>
      <c r="J27" s="137" t="s">
        <v>244</v>
      </c>
      <c r="K27" s="137" t="s">
        <v>244</v>
      </c>
      <c r="L27" s="136">
        <f>G27</f>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v>
      </c>
      <c r="AC27" s="137" t="s">
        <v>244</v>
      </c>
    </row>
    <row r="28" spans="1:29" ht="16.5">
      <c r="A28" s="130" t="s">
        <v>271</v>
      </c>
      <c r="B28" s="133" t="s">
        <v>272</v>
      </c>
      <c r="C28" s="137">
        <v>9.2089999999999996</v>
      </c>
      <c r="D28" s="137" t="s">
        <v>244</v>
      </c>
      <c r="E28" s="137">
        <f>C28</f>
        <v>9.2089999999999996</v>
      </c>
      <c r="F28" s="137">
        <f>C28</f>
        <v>9.2089999999999996</v>
      </c>
      <c r="G28" s="137">
        <v>0</v>
      </c>
      <c r="H28" s="136">
        <v>0</v>
      </c>
      <c r="I28" s="137" t="s">
        <v>244</v>
      </c>
      <c r="J28" s="137" t="s">
        <v>244</v>
      </c>
      <c r="K28" s="137" t="s">
        <v>244</v>
      </c>
      <c r="L28" s="136">
        <v>0</v>
      </c>
      <c r="M28" s="137" t="s">
        <v>244</v>
      </c>
      <c r="N28" s="137" t="s">
        <v>244</v>
      </c>
      <c r="O28" s="137" t="s">
        <v>244</v>
      </c>
      <c r="P28" s="136">
        <v>0</v>
      </c>
      <c r="Q28" s="137" t="s">
        <v>244</v>
      </c>
      <c r="R28" s="137" t="s">
        <v>244</v>
      </c>
      <c r="S28" s="137" t="s">
        <v>244</v>
      </c>
      <c r="T28" s="136">
        <v>9.2089999999999996</v>
      </c>
      <c r="U28" s="137" t="s">
        <v>244</v>
      </c>
      <c r="V28" s="137" t="s">
        <v>244</v>
      </c>
      <c r="W28" s="137" t="s">
        <v>244</v>
      </c>
      <c r="X28" s="136">
        <v>0</v>
      </c>
      <c r="Y28" s="137" t="s">
        <v>244</v>
      </c>
      <c r="Z28" s="137" t="s">
        <v>244</v>
      </c>
      <c r="AA28" s="137" t="s">
        <v>244</v>
      </c>
      <c r="AB28" s="137">
        <f>H28+L28+P28+T28+X28</f>
        <v>9.2089999999999996</v>
      </c>
      <c r="AC28" s="137" t="s">
        <v>244</v>
      </c>
    </row>
    <row r="29" spans="1:29" ht="16.5">
      <c r="A29" s="130" t="s">
        <v>273</v>
      </c>
      <c r="B29" s="133" t="s">
        <v>274</v>
      </c>
      <c r="C29" s="137">
        <v>0</v>
      </c>
      <c r="D29" s="137" t="s">
        <v>244</v>
      </c>
      <c r="E29" s="137">
        <v>0</v>
      </c>
      <c r="F29" s="137">
        <f t="shared" si="5"/>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t="s">
        <v>244</v>
      </c>
    </row>
    <row r="30" spans="1:29" ht="16.5">
      <c r="A30" s="130" t="s">
        <v>275</v>
      </c>
      <c r="B30" s="133" t="s">
        <v>276</v>
      </c>
      <c r="C30" s="137">
        <v>0</v>
      </c>
      <c r="D30" s="137" t="s">
        <v>244</v>
      </c>
      <c r="E30" s="137">
        <v>0</v>
      </c>
      <c r="F30" s="137">
        <f t="shared" si="5"/>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t="s">
        <v>244</v>
      </c>
    </row>
    <row r="31" spans="1:29" ht="16.5">
      <c r="A31" s="130" t="s">
        <v>19</v>
      </c>
      <c r="B31" s="131" t="s">
        <v>277</v>
      </c>
      <c r="C31" s="137">
        <v>0</v>
      </c>
      <c r="D31" s="137" t="s">
        <v>244</v>
      </c>
      <c r="E31" s="137">
        <v>0</v>
      </c>
      <c r="F31" s="137">
        <f t="shared" ref="F31" si="10">G31+H31+L31+P31+T31+X31</f>
        <v>0</v>
      </c>
      <c r="G31" s="137">
        <v>0</v>
      </c>
      <c r="H31" s="136">
        <v>0</v>
      </c>
      <c r="I31" s="137" t="s">
        <v>244</v>
      </c>
      <c r="J31" s="137" t="s">
        <v>244</v>
      </c>
      <c r="K31" s="137" t="s">
        <v>244</v>
      </c>
      <c r="L31" s="136">
        <v>0</v>
      </c>
      <c r="M31" s="137" t="s">
        <v>244</v>
      </c>
      <c r="N31" s="137" t="s">
        <v>244</v>
      </c>
      <c r="O31" s="137" t="s">
        <v>244</v>
      </c>
      <c r="P31" s="136">
        <v>0</v>
      </c>
      <c r="Q31" s="137" t="s">
        <v>244</v>
      </c>
      <c r="R31" s="137" t="s">
        <v>244</v>
      </c>
      <c r="S31" s="137" t="s">
        <v>244</v>
      </c>
      <c r="T31" s="136">
        <v>0</v>
      </c>
      <c r="U31" s="137" t="s">
        <v>244</v>
      </c>
      <c r="V31" s="137" t="s">
        <v>244</v>
      </c>
      <c r="W31" s="137" t="s">
        <v>244</v>
      </c>
      <c r="X31" s="136">
        <v>0</v>
      </c>
      <c r="Y31" s="137" t="s">
        <v>244</v>
      </c>
      <c r="Z31" s="137" t="s">
        <v>244</v>
      </c>
      <c r="AA31" s="137" t="s">
        <v>244</v>
      </c>
      <c r="AB31" s="137">
        <v>0</v>
      </c>
      <c r="AC31" s="137" t="s">
        <v>244</v>
      </c>
    </row>
    <row r="32" spans="1:29" ht="16.5">
      <c r="A32" s="132" t="s">
        <v>278</v>
      </c>
      <c r="B32" s="135" t="s">
        <v>279</v>
      </c>
      <c r="C32" s="137">
        <v>0</v>
      </c>
      <c r="D32" s="137" t="s">
        <v>244</v>
      </c>
      <c r="E32" s="137">
        <v>0</v>
      </c>
      <c r="F32" s="137">
        <f t="shared" si="5"/>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t="s">
        <v>244</v>
      </c>
    </row>
    <row r="33" spans="1:30" ht="16.5">
      <c r="A33" s="132" t="s">
        <v>280</v>
      </c>
      <c r="B33" s="135" t="s">
        <v>281</v>
      </c>
      <c r="C33" s="137">
        <v>0</v>
      </c>
      <c r="D33" s="137" t="s">
        <v>244</v>
      </c>
      <c r="E33" s="137">
        <v>0</v>
      </c>
      <c r="F33" s="137">
        <f t="shared" ref="F33" si="11">G33+H33+L33+P33+T33+X33</f>
        <v>0</v>
      </c>
      <c r="G33" s="137">
        <v>0</v>
      </c>
      <c r="H33" s="136">
        <v>0</v>
      </c>
      <c r="I33" s="137" t="s">
        <v>244</v>
      </c>
      <c r="J33" s="137" t="s">
        <v>244</v>
      </c>
      <c r="K33" s="137" t="s">
        <v>244</v>
      </c>
      <c r="L33" s="136">
        <v>0</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0</v>
      </c>
      <c r="AC33" s="137" t="s">
        <v>244</v>
      </c>
    </row>
    <row r="34" spans="1:30" ht="16.5">
      <c r="A34" s="132" t="s">
        <v>282</v>
      </c>
      <c r="B34" s="135" t="s">
        <v>283</v>
      </c>
      <c r="C34" s="137">
        <v>0</v>
      </c>
      <c r="D34" s="137" t="s">
        <v>244</v>
      </c>
      <c r="E34" s="137">
        <v>0</v>
      </c>
      <c r="F34" s="137">
        <f t="shared" si="5"/>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t="s">
        <v>244</v>
      </c>
    </row>
    <row r="35" spans="1:30" ht="16.5">
      <c r="A35" s="132" t="s">
        <v>284</v>
      </c>
      <c r="B35" s="133" t="s">
        <v>285</v>
      </c>
      <c r="C35" s="137">
        <v>0</v>
      </c>
      <c r="D35" s="137" t="s">
        <v>244</v>
      </c>
      <c r="E35" s="137">
        <v>0</v>
      </c>
      <c r="F35" s="137">
        <f t="shared" si="5"/>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t="s">
        <v>244</v>
      </c>
    </row>
    <row r="36" spans="1:30" ht="16.5">
      <c r="A36" s="132" t="s">
        <v>286</v>
      </c>
      <c r="B36" s="133" t="s">
        <v>287</v>
      </c>
      <c r="C36" s="137">
        <v>0</v>
      </c>
      <c r="D36" s="137" t="s">
        <v>244</v>
      </c>
      <c r="E36" s="137">
        <v>0</v>
      </c>
      <c r="F36" s="137">
        <f t="shared" si="5"/>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t="s">
        <v>244</v>
      </c>
    </row>
    <row r="37" spans="1:30" ht="16.5">
      <c r="A37" s="132" t="s">
        <v>288</v>
      </c>
      <c r="B37" s="133" t="s">
        <v>289</v>
      </c>
      <c r="C37" s="137">
        <v>0.79</v>
      </c>
      <c r="D37" s="137" t="s">
        <v>244</v>
      </c>
      <c r="E37" s="137">
        <v>0.79</v>
      </c>
      <c r="F37" s="137">
        <v>0.79</v>
      </c>
      <c r="G37" s="137">
        <v>0</v>
      </c>
      <c r="H37" s="137">
        <v>0</v>
      </c>
      <c r="I37" s="137" t="s">
        <v>244</v>
      </c>
      <c r="J37" s="137" t="s">
        <v>244</v>
      </c>
      <c r="K37" s="137" t="s">
        <v>244</v>
      </c>
      <c r="L37" s="136">
        <v>0</v>
      </c>
      <c r="M37" s="137" t="s">
        <v>244</v>
      </c>
      <c r="N37" s="137" t="s">
        <v>244</v>
      </c>
      <c r="O37" s="137" t="s">
        <v>244</v>
      </c>
      <c r="P37" s="137">
        <v>0</v>
      </c>
      <c r="Q37" s="137" t="s">
        <v>244</v>
      </c>
      <c r="R37" s="137" t="s">
        <v>244</v>
      </c>
      <c r="S37" s="137" t="s">
        <v>244</v>
      </c>
      <c r="T37" s="137">
        <v>0.79</v>
      </c>
      <c r="U37" s="137" t="s">
        <v>244</v>
      </c>
      <c r="V37" s="137" t="s">
        <v>244</v>
      </c>
      <c r="W37" s="137" t="s">
        <v>244</v>
      </c>
      <c r="X37" s="136">
        <v>0</v>
      </c>
      <c r="Y37" s="137" t="s">
        <v>244</v>
      </c>
      <c r="Z37" s="137" t="s">
        <v>244</v>
      </c>
      <c r="AA37" s="137" t="s">
        <v>244</v>
      </c>
      <c r="AB37" s="137">
        <v>0.79</v>
      </c>
      <c r="AC37" s="137" t="s">
        <v>244</v>
      </c>
    </row>
    <row r="38" spans="1:30" ht="16.5">
      <c r="A38" s="132" t="s">
        <v>290</v>
      </c>
      <c r="B38" s="135" t="s">
        <v>511</v>
      </c>
      <c r="C38" s="137">
        <v>0</v>
      </c>
      <c r="D38" s="137" t="s">
        <v>244</v>
      </c>
      <c r="E38" s="137">
        <v>0</v>
      </c>
      <c r="F38" s="137">
        <f t="shared" si="5"/>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t="s">
        <v>244</v>
      </c>
    </row>
    <row r="39" spans="1:30" s="247" customFormat="1" ht="16.5">
      <c r="A39" s="130" t="s">
        <v>18</v>
      </c>
      <c r="B39" s="131" t="s">
        <v>291</v>
      </c>
      <c r="C39" s="137">
        <v>0</v>
      </c>
      <c r="D39" s="137" t="s">
        <v>244</v>
      </c>
      <c r="E39" s="137">
        <v>0</v>
      </c>
      <c r="F39" s="137">
        <f t="shared" ref="F39" si="12">G39+H39+L39+P39+T39+X39</f>
        <v>0</v>
      </c>
      <c r="G39" s="137">
        <v>0</v>
      </c>
      <c r="H39" s="136">
        <v>0</v>
      </c>
      <c r="I39" s="137" t="s">
        <v>244</v>
      </c>
      <c r="J39" s="137" t="s">
        <v>244</v>
      </c>
      <c r="K39" s="137" t="s">
        <v>244</v>
      </c>
      <c r="L39" s="136">
        <v>0</v>
      </c>
      <c r="M39" s="137" t="s">
        <v>244</v>
      </c>
      <c r="N39" s="137" t="s">
        <v>244</v>
      </c>
      <c r="O39" s="137" t="s">
        <v>244</v>
      </c>
      <c r="P39" s="136">
        <v>0</v>
      </c>
      <c r="Q39" s="137" t="s">
        <v>244</v>
      </c>
      <c r="R39" s="137" t="s">
        <v>244</v>
      </c>
      <c r="S39" s="137" t="s">
        <v>244</v>
      </c>
      <c r="T39" s="136">
        <v>0</v>
      </c>
      <c r="U39" s="137" t="s">
        <v>244</v>
      </c>
      <c r="V39" s="137" t="s">
        <v>244</v>
      </c>
      <c r="W39" s="137" t="s">
        <v>244</v>
      </c>
      <c r="X39" s="136">
        <v>0</v>
      </c>
      <c r="Y39" s="137" t="s">
        <v>244</v>
      </c>
      <c r="Z39" s="137" t="s">
        <v>244</v>
      </c>
      <c r="AA39" s="137" t="s">
        <v>244</v>
      </c>
      <c r="AB39" s="137">
        <v>0</v>
      </c>
      <c r="AC39" s="137" t="s">
        <v>244</v>
      </c>
    </row>
    <row r="40" spans="1:30" ht="16.5">
      <c r="A40" s="132" t="s">
        <v>292</v>
      </c>
      <c r="B40" s="133" t="s">
        <v>293</v>
      </c>
      <c r="C40" s="137">
        <v>0</v>
      </c>
      <c r="D40" s="137" t="s">
        <v>244</v>
      </c>
      <c r="E40" s="137">
        <v>0</v>
      </c>
      <c r="F40" s="137">
        <f t="shared" si="5"/>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t="s">
        <v>244</v>
      </c>
    </row>
    <row r="41" spans="1:30" ht="16.5">
      <c r="A41" s="132" t="s">
        <v>294</v>
      </c>
      <c r="B41" s="133" t="s">
        <v>281</v>
      </c>
      <c r="C41" s="137">
        <v>0</v>
      </c>
      <c r="D41" s="137" t="s">
        <v>244</v>
      </c>
      <c r="E41" s="137">
        <v>0</v>
      </c>
      <c r="F41" s="137">
        <f t="shared" si="5"/>
        <v>0</v>
      </c>
      <c r="G41" s="137">
        <v>0</v>
      </c>
      <c r="H41" s="136">
        <v>0</v>
      </c>
      <c r="I41" s="137" t="s">
        <v>244</v>
      </c>
      <c r="J41" s="137" t="s">
        <v>244</v>
      </c>
      <c r="K41" s="137" t="s">
        <v>244</v>
      </c>
      <c r="L41" s="136">
        <v>0</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0</v>
      </c>
      <c r="AC41" s="137" t="s">
        <v>244</v>
      </c>
    </row>
    <row r="42" spans="1:30" ht="16.5">
      <c r="A42" s="132" t="s">
        <v>295</v>
      </c>
      <c r="B42" s="133" t="s">
        <v>283</v>
      </c>
      <c r="C42" s="137">
        <v>0</v>
      </c>
      <c r="D42" s="137" t="s">
        <v>244</v>
      </c>
      <c r="E42" s="137">
        <v>0</v>
      </c>
      <c r="F42" s="137">
        <f t="shared" si="5"/>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t="s">
        <v>244</v>
      </c>
    </row>
    <row r="43" spans="1:30" ht="16.5">
      <c r="A43" s="132" t="s">
        <v>296</v>
      </c>
      <c r="B43" s="133" t="s">
        <v>285</v>
      </c>
      <c r="C43" s="137">
        <v>0</v>
      </c>
      <c r="D43" s="137" t="s">
        <v>244</v>
      </c>
      <c r="E43" s="137">
        <v>0</v>
      </c>
      <c r="F43" s="137">
        <f t="shared" si="5"/>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t="s">
        <v>244</v>
      </c>
    </row>
    <row r="44" spans="1:30" ht="16.5">
      <c r="A44" s="132" t="s">
        <v>297</v>
      </c>
      <c r="B44" s="133" t="s">
        <v>287</v>
      </c>
      <c r="C44" s="137">
        <v>0</v>
      </c>
      <c r="D44" s="137" t="s">
        <v>244</v>
      </c>
      <c r="E44" s="137">
        <v>0</v>
      </c>
      <c r="F44" s="137">
        <f t="shared" si="5"/>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t="s">
        <v>244</v>
      </c>
    </row>
    <row r="45" spans="1:30" ht="16.5">
      <c r="A45" s="132" t="s">
        <v>298</v>
      </c>
      <c r="B45" s="133" t="s">
        <v>289</v>
      </c>
      <c r="C45" s="137">
        <v>0.79</v>
      </c>
      <c r="D45" s="137" t="s">
        <v>244</v>
      </c>
      <c r="E45" s="137">
        <v>0.79</v>
      </c>
      <c r="F45" s="137">
        <v>0.79</v>
      </c>
      <c r="G45" s="137">
        <v>0</v>
      </c>
      <c r="H45" s="137">
        <v>0</v>
      </c>
      <c r="I45" s="137" t="s">
        <v>244</v>
      </c>
      <c r="J45" s="137" t="s">
        <v>244</v>
      </c>
      <c r="K45" s="137" t="s">
        <v>244</v>
      </c>
      <c r="L45" s="136">
        <v>0</v>
      </c>
      <c r="M45" s="137" t="s">
        <v>244</v>
      </c>
      <c r="N45" s="137" t="s">
        <v>244</v>
      </c>
      <c r="O45" s="137" t="s">
        <v>244</v>
      </c>
      <c r="P45" s="137">
        <v>0</v>
      </c>
      <c r="Q45" s="137" t="s">
        <v>244</v>
      </c>
      <c r="R45" s="137" t="s">
        <v>244</v>
      </c>
      <c r="S45" s="137" t="s">
        <v>244</v>
      </c>
      <c r="T45" s="137">
        <v>0.79</v>
      </c>
      <c r="U45" s="137" t="s">
        <v>244</v>
      </c>
      <c r="V45" s="137" t="s">
        <v>244</v>
      </c>
      <c r="W45" s="137" t="s">
        <v>244</v>
      </c>
      <c r="X45" s="136">
        <v>0</v>
      </c>
      <c r="Y45" s="137" t="s">
        <v>244</v>
      </c>
      <c r="Z45" s="137" t="s">
        <v>244</v>
      </c>
      <c r="AA45" s="137" t="s">
        <v>244</v>
      </c>
      <c r="AB45" s="137">
        <v>0.79</v>
      </c>
      <c r="AC45" s="137" t="s">
        <v>244</v>
      </c>
    </row>
    <row r="46" spans="1:30" ht="16.5">
      <c r="A46" s="132" t="s">
        <v>299</v>
      </c>
      <c r="B46" s="135" t="s">
        <v>511</v>
      </c>
      <c r="C46" s="137">
        <v>0</v>
      </c>
      <c r="D46" s="137" t="s">
        <v>244</v>
      </c>
      <c r="E46" s="137">
        <v>0</v>
      </c>
      <c r="F46" s="137">
        <v>0</v>
      </c>
      <c r="G46" s="137">
        <v>0</v>
      </c>
      <c r="H46" s="136">
        <v>0</v>
      </c>
      <c r="I46" s="137" t="s">
        <v>244</v>
      </c>
      <c r="J46" s="137" t="s">
        <v>244</v>
      </c>
      <c r="K46" s="137" t="s">
        <v>244</v>
      </c>
      <c r="L46" s="136">
        <v>0</v>
      </c>
      <c r="M46" s="137" t="s">
        <v>244</v>
      </c>
      <c r="N46" s="137" t="s">
        <v>244</v>
      </c>
      <c r="O46" s="137" t="s">
        <v>244</v>
      </c>
      <c r="P46" s="136">
        <v>0</v>
      </c>
      <c r="Q46" s="137" t="s">
        <v>244</v>
      </c>
      <c r="R46" s="137" t="s">
        <v>244</v>
      </c>
      <c r="S46" s="137" t="s">
        <v>244</v>
      </c>
      <c r="T46" s="136">
        <f>T28</f>
        <v>9.2089999999999996</v>
      </c>
      <c r="U46" s="137" t="s">
        <v>244</v>
      </c>
      <c r="V46" s="137" t="s">
        <v>244</v>
      </c>
      <c r="W46" s="137" t="s">
        <v>244</v>
      </c>
      <c r="X46" s="136">
        <f>X26</f>
        <v>0</v>
      </c>
      <c r="Y46" s="137" t="s">
        <v>244</v>
      </c>
      <c r="Z46" s="137" t="s">
        <v>244</v>
      </c>
      <c r="AA46" s="137" t="s">
        <v>244</v>
      </c>
      <c r="AB46" s="137">
        <v>0</v>
      </c>
      <c r="AC46" s="137" t="s">
        <v>244</v>
      </c>
    </row>
    <row r="47" spans="1:30" s="247" customFormat="1" ht="16.5">
      <c r="A47" s="130" t="s">
        <v>16</v>
      </c>
      <c r="B47" s="131" t="s">
        <v>300</v>
      </c>
      <c r="C47" s="137">
        <v>0</v>
      </c>
      <c r="D47" s="137" t="s">
        <v>244</v>
      </c>
      <c r="E47" s="137">
        <v>0</v>
      </c>
      <c r="F47" s="137">
        <f>C48</f>
        <v>11.109</v>
      </c>
      <c r="G47" s="137">
        <f t="shared" ref="G47:AA47" si="13">SUM(G48:G53)</f>
        <v>0</v>
      </c>
      <c r="H47" s="137">
        <f>H48</f>
        <v>0</v>
      </c>
      <c r="I47" s="137">
        <f t="shared" ref="I47:K47" si="14">SUM(I48:I53)</f>
        <v>0</v>
      </c>
      <c r="J47" s="137">
        <f t="shared" si="14"/>
        <v>0</v>
      </c>
      <c r="K47" s="137">
        <f t="shared" si="14"/>
        <v>0</v>
      </c>
      <c r="L47" s="137">
        <f>L48</f>
        <v>0</v>
      </c>
      <c r="M47" s="137">
        <f t="shared" ref="M47:W47" si="15">SUM(M48:M53)</f>
        <v>0</v>
      </c>
      <c r="N47" s="137">
        <f t="shared" si="15"/>
        <v>0</v>
      </c>
      <c r="O47" s="137">
        <f t="shared" si="15"/>
        <v>0</v>
      </c>
      <c r="P47" s="137">
        <f>P48</f>
        <v>0</v>
      </c>
      <c r="Q47" s="137">
        <f t="shared" ref="Q47:W47" si="16">SUM(Q48:Q53)</f>
        <v>0</v>
      </c>
      <c r="R47" s="137">
        <f t="shared" si="16"/>
        <v>0</v>
      </c>
      <c r="S47" s="137">
        <f t="shared" si="16"/>
        <v>0</v>
      </c>
      <c r="T47" s="137">
        <f t="shared" si="16"/>
        <v>9.9989999999999988</v>
      </c>
      <c r="U47" s="137">
        <f t="shared" si="16"/>
        <v>0</v>
      </c>
      <c r="V47" s="137">
        <f t="shared" si="16"/>
        <v>0</v>
      </c>
      <c r="W47" s="137">
        <f t="shared" si="16"/>
        <v>0</v>
      </c>
      <c r="X47" s="137">
        <f t="shared" si="13"/>
        <v>0</v>
      </c>
      <c r="Y47" s="137">
        <f t="shared" si="13"/>
        <v>0</v>
      </c>
      <c r="Z47" s="137">
        <f t="shared" si="13"/>
        <v>0</v>
      </c>
      <c r="AA47" s="137">
        <f t="shared" si="13"/>
        <v>0</v>
      </c>
      <c r="AB47" s="137">
        <v>0</v>
      </c>
      <c r="AC47" s="137" t="s">
        <v>244</v>
      </c>
    </row>
    <row r="48" spans="1:30" ht="16.5">
      <c r="A48" s="132" t="s">
        <v>301</v>
      </c>
      <c r="B48" s="133" t="s">
        <v>302</v>
      </c>
      <c r="C48" s="137">
        <f>C26</f>
        <v>11.109</v>
      </c>
      <c r="D48" s="137" t="s">
        <v>244</v>
      </c>
      <c r="E48" s="137">
        <f>C48</f>
        <v>11.109</v>
      </c>
      <c r="F48" s="137">
        <f>C48</f>
        <v>11.109</v>
      </c>
      <c r="G48" s="137">
        <v>0</v>
      </c>
      <c r="H48" s="136">
        <f>H28</f>
        <v>0</v>
      </c>
      <c r="I48" s="137" t="s">
        <v>244</v>
      </c>
      <c r="J48" s="137" t="s">
        <v>244</v>
      </c>
      <c r="K48" s="137" t="s">
        <v>244</v>
      </c>
      <c r="L48" s="136">
        <f>L27</f>
        <v>0</v>
      </c>
      <c r="M48" s="137" t="s">
        <v>244</v>
      </c>
      <c r="N48" s="137" t="s">
        <v>244</v>
      </c>
      <c r="O48" s="137" t="s">
        <v>244</v>
      </c>
      <c r="P48" s="136">
        <f>P28</f>
        <v>0</v>
      </c>
      <c r="Q48" s="137" t="s">
        <v>244</v>
      </c>
      <c r="R48" s="137" t="s">
        <v>244</v>
      </c>
      <c r="S48" s="137" t="s">
        <v>244</v>
      </c>
      <c r="T48" s="136">
        <f>T28</f>
        <v>9.2089999999999996</v>
      </c>
      <c r="U48" s="137" t="s">
        <v>244</v>
      </c>
      <c r="V48" s="137" t="s">
        <v>244</v>
      </c>
      <c r="W48" s="137" t="s">
        <v>244</v>
      </c>
      <c r="X48" s="136">
        <f>X39</f>
        <v>0</v>
      </c>
      <c r="Y48" s="137" t="s">
        <v>244</v>
      </c>
      <c r="Z48" s="137" t="s">
        <v>244</v>
      </c>
      <c r="AA48" s="137" t="s">
        <v>244</v>
      </c>
      <c r="AB48" s="137">
        <f>H47+L47+P47+T47+X47</f>
        <v>9.9989999999999988</v>
      </c>
      <c r="AC48" s="137" t="s">
        <v>244</v>
      </c>
      <c r="AD48" s="253"/>
    </row>
    <row r="49" spans="1:29" ht="16.5">
      <c r="A49" s="132" t="s">
        <v>303</v>
      </c>
      <c r="B49" s="133" t="s">
        <v>304</v>
      </c>
      <c r="C49" s="137">
        <v>0</v>
      </c>
      <c r="D49" s="137" t="s">
        <v>244</v>
      </c>
      <c r="E49" s="137">
        <v>0</v>
      </c>
      <c r="F49" s="137">
        <f t="shared" si="5"/>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t="s">
        <v>244</v>
      </c>
    </row>
    <row r="50" spans="1:29" ht="16.5">
      <c r="A50" s="132" t="s">
        <v>305</v>
      </c>
      <c r="B50" s="135" t="s">
        <v>306</v>
      </c>
      <c r="C50" s="137">
        <v>0</v>
      </c>
      <c r="D50" s="137" t="s">
        <v>244</v>
      </c>
      <c r="E50" s="137">
        <v>0</v>
      </c>
      <c r="F50" s="137">
        <f t="shared" si="5"/>
        <v>0</v>
      </c>
      <c r="G50" s="137">
        <v>0</v>
      </c>
      <c r="H50" s="136">
        <v>0</v>
      </c>
      <c r="I50" s="137" t="s">
        <v>244</v>
      </c>
      <c r="J50" s="137" t="s">
        <v>244</v>
      </c>
      <c r="K50" s="137" t="s">
        <v>244</v>
      </c>
      <c r="L50" s="136">
        <v>0</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0</v>
      </c>
      <c r="AC50" s="137" t="s">
        <v>244</v>
      </c>
    </row>
    <row r="51" spans="1:29" ht="16.5">
      <c r="A51" s="132" t="s">
        <v>307</v>
      </c>
      <c r="B51" s="135" t="s">
        <v>308</v>
      </c>
      <c r="C51" s="137">
        <v>0</v>
      </c>
      <c r="D51" s="137" t="s">
        <v>244</v>
      </c>
      <c r="E51" s="137">
        <v>0</v>
      </c>
      <c r="F51" s="137">
        <f t="shared" si="5"/>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t="s">
        <v>244</v>
      </c>
    </row>
    <row r="52" spans="1:29" ht="16.5">
      <c r="A52" s="132" t="s">
        <v>309</v>
      </c>
      <c r="B52" s="135" t="s">
        <v>310</v>
      </c>
      <c r="C52" s="137">
        <v>0.79</v>
      </c>
      <c r="D52" s="137" t="s">
        <v>244</v>
      </c>
      <c r="E52" s="137">
        <v>0.79</v>
      </c>
      <c r="F52" s="137">
        <v>0.79</v>
      </c>
      <c r="G52" s="137">
        <v>0</v>
      </c>
      <c r="H52" s="137">
        <v>0</v>
      </c>
      <c r="I52" s="137" t="s">
        <v>244</v>
      </c>
      <c r="J52" s="137" t="s">
        <v>244</v>
      </c>
      <c r="K52" s="137" t="s">
        <v>244</v>
      </c>
      <c r="L52" s="136">
        <v>0</v>
      </c>
      <c r="M52" s="137" t="s">
        <v>244</v>
      </c>
      <c r="N52" s="137" t="s">
        <v>244</v>
      </c>
      <c r="O52" s="137" t="s">
        <v>244</v>
      </c>
      <c r="P52" s="137">
        <v>0</v>
      </c>
      <c r="Q52" s="137" t="s">
        <v>244</v>
      </c>
      <c r="R52" s="137" t="s">
        <v>244</v>
      </c>
      <c r="S52" s="137" t="s">
        <v>244</v>
      </c>
      <c r="T52" s="137">
        <v>0.79</v>
      </c>
      <c r="U52" s="137" t="s">
        <v>244</v>
      </c>
      <c r="V52" s="137" t="s">
        <v>244</v>
      </c>
      <c r="W52" s="137" t="s">
        <v>244</v>
      </c>
      <c r="X52" s="136">
        <v>0</v>
      </c>
      <c r="Y52" s="137" t="s">
        <v>244</v>
      </c>
      <c r="Z52" s="137" t="s">
        <v>244</v>
      </c>
      <c r="AA52" s="137" t="s">
        <v>244</v>
      </c>
      <c r="AB52" s="137">
        <v>0.79</v>
      </c>
      <c r="AC52" s="137" t="s">
        <v>244</v>
      </c>
    </row>
    <row r="53" spans="1:29" ht="16.5">
      <c r="A53" s="132" t="s">
        <v>311</v>
      </c>
      <c r="B53" s="135" t="s">
        <v>512</v>
      </c>
      <c r="C53" s="137">
        <v>0</v>
      </c>
      <c r="D53" s="137" t="s">
        <v>244</v>
      </c>
      <c r="E53" s="137">
        <v>0</v>
      </c>
      <c r="F53" s="137">
        <f t="shared" si="5"/>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t="s">
        <v>244</v>
      </c>
    </row>
    <row r="54" spans="1:29" ht="33">
      <c r="A54" s="130" t="s">
        <v>15</v>
      </c>
      <c r="B54" s="138" t="s">
        <v>312</v>
      </c>
      <c r="C54" s="137">
        <v>0</v>
      </c>
      <c r="D54" s="137" t="s">
        <v>244</v>
      </c>
      <c r="E54" s="137">
        <v>0</v>
      </c>
      <c r="F54" s="137">
        <f t="shared" si="5"/>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t="s">
        <v>244</v>
      </c>
    </row>
    <row r="55" spans="1:29" ht="16.5">
      <c r="A55" s="130" t="s">
        <v>13</v>
      </c>
      <c r="B55" s="131" t="s">
        <v>313</v>
      </c>
      <c r="C55" s="137">
        <v>0</v>
      </c>
      <c r="D55" s="137" t="s">
        <v>244</v>
      </c>
      <c r="E55" s="137">
        <v>0</v>
      </c>
      <c r="F55" s="137">
        <f t="shared" si="5"/>
        <v>0</v>
      </c>
      <c r="G55" s="137">
        <v>0</v>
      </c>
      <c r="H55" s="136">
        <v>0</v>
      </c>
      <c r="I55" s="137" t="s">
        <v>244</v>
      </c>
      <c r="J55" s="137" t="s">
        <v>244</v>
      </c>
      <c r="K55" s="137" t="s">
        <v>244</v>
      </c>
      <c r="L55" s="136">
        <v>0</v>
      </c>
      <c r="M55" s="137" t="s">
        <v>244</v>
      </c>
      <c r="N55" s="137" t="s">
        <v>244</v>
      </c>
      <c r="O55" s="137" t="s">
        <v>244</v>
      </c>
      <c r="P55" s="136">
        <v>0</v>
      </c>
      <c r="Q55" s="137" t="s">
        <v>244</v>
      </c>
      <c r="R55" s="137" t="s">
        <v>244</v>
      </c>
      <c r="S55" s="137" t="s">
        <v>244</v>
      </c>
      <c r="T55" s="136">
        <v>0</v>
      </c>
      <c r="U55" s="137" t="s">
        <v>244</v>
      </c>
      <c r="V55" s="137" t="s">
        <v>244</v>
      </c>
      <c r="W55" s="137" t="s">
        <v>244</v>
      </c>
      <c r="X55" s="136">
        <v>0</v>
      </c>
      <c r="Y55" s="137" t="s">
        <v>244</v>
      </c>
      <c r="Z55" s="137" t="s">
        <v>244</v>
      </c>
      <c r="AA55" s="137" t="s">
        <v>244</v>
      </c>
      <c r="AB55" s="137">
        <v>0</v>
      </c>
      <c r="AC55" s="137" t="s">
        <v>244</v>
      </c>
    </row>
    <row r="56" spans="1:29" ht="16.5">
      <c r="A56" s="132" t="s">
        <v>314</v>
      </c>
      <c r="B56" s="139" t="s">
        <v>293</v>
      </c>
      <c r="C56" s="137">
        <v>0</v>
      </c>
      <c r="D56" s="137" t="s">
        <v>244</v>
      </c>
      <c r="E56" s="137">
        <v>0</v>
      </c>
      <c r="F56" s="137">
        <f t="shared" si="5"/>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t="s">
        <v>244</v>
      </c>
    </row>
    <row r="57" spans="1:29" ht="16.5">
      <c r="A57" s="132" t="s">
        <v>315</v>
      </c>
      <c r="B57" s="139" t="s">
        <v>281</v>
      </c>
      <c r="C57" s="137">
        <v>0</v>
      </c>
      <c r="D57" s="137" t="s">
        <v>244</v>
      </c>
      <c r="E57" s="137">
        <v>0</v>
      </c>
      <c r="F57" s="137">
        <f t="shared" si="5"/>
        <v>0</v>
      </c>
      <c r="G57" s="137">
        <v>0</v>
      </c>
      <c r="H57" s="136">
        <v>0</v>
      </c>
      <c r="I57" s="137" t="s">
        <v>244</v>
      </c>
      <c r="J57" s="137" t="s">
        <v>244</v>
      </c>
      <c r="K57" s="137" t="s">
        <v>244</v>
      </c>
      <c r="L57" s="136">
        <v>0</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v>
      </c>
      <c r="AC57" s="137" t="s">
        <v>244</v>
      </c>
    </row>
    <row r="58" spans="1:29" ht="16.5">
      <c r="A58" s="132" t="s">
        <v>316</v>
      </c>
      <c r="B58" s="139" t="s">
        <v>283</v>
      </c>
      <c r="C58" s="137">
        <v>0</v>
      </c>
      <c r="D58" s="137" t="s">
        <v>244</v>
      </c>
      <c r="E58" s="137">
        <v>0</v>
      </c>
      <c r="F58" s="137">
        <f t="shared" si="5"/>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t="s">
        <v>244</v>
      </c>
    </row>
    <row r="59" spans="1:29" ht="16.5">
      <c r="A59" s="132" t="s">
        <v>317</v>
      </c>
      <c r="B59" s="139" t="s">
        <v>318</v>
      </c>
      <c r="C59" s="137">
        <v>0.79</v>
      </c>
      <c r="D59" s="137" t="s">
        <v>244</v>
      </c>
      <c r="E59" s="137">
        <v>0.79</v>
      </c>
      <c r="F59" s="137">
        <v>0.79</v>
      </c>
      <c r="G59" s="137">
        <v>0</v>
      </c>
      <c r="H59" s="137">
        <v>0</v>
      </c>
      <c r="I59" s="137" t="s">
        <v>244</v>
      </c>
      <c r="J59" s="137" t="s">
        <v>244</v>
      </c>
      <c r="K59" s="137" t="s">
        <v>244</v>
      </c>
      <c r="L59" s="136">
        <v>0</v>
      </c>
      <c r="M59" s="137" t="s">
        <v>244</v>
      </c>
      <c r="N59" s="137" t="s">
        <v>244</v>
      </c>
      <c r="O59" s="137" t="s">
        <v>244</v>
      </c>
      <c r="P59" s="137">
        <v>0</v>
      </c>
      <c r="Q59" s="137" t="s">
        <v>244</v>
      </c>
      <c r="R59" s="137" t="s">
        <v>244</v>
      </c>
      <c r="S59" s="137" t="s">
        <v>244</v>
      </c>
      <c r="T59" s="137">
        <v>0.79</v>
      </c>
      <c r="U59" s="137" t="s">
        <v>244</v>
      </c>
      <c r="V59" s="137" t="s">
        <v>244</v>
      </c>
      <c r="W59" s="137" t="s">
        <v>244</v>
      </c>
      <c r="X59" s="136">
        <v>0</v>
      </c>
      <c r="Y59" s="137" t="s">
        <v>244</v>
      </c>
      <c r="Z59" s="137" t="s">
        <v>244</v>
      </c>
      <c r="AA59" s="137" t="s">
        <v>244</v>
      </c>
      <c r="AB59" s="137">
        <v>0.79</v>
      </c>
      <c r="AC59" s="137" t="s">
        <v>244</v>
      </c>
    </row>
    <row r="60" spans="1:29" ht="16.5">
      <c r="A60" s="132" t="s">
        <v>319</v>
      </c>
      <c r="B60" s="135" t="s">
        <v>512</v>
      </c>
      <c r="C60" s="137">
        <v>0</v>
      </c>
      <c r="D60" s="137" t="s">
        <v>244</v>
      </c>
      <c r="E60" s="137">
        <v>0</v>
      </c>
      <c r="F60" s="137">
        <f t="shared" si="5"/>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t="s">
        <v>244</v>
      </c>
    </row>
    <row r="61" spans="1:29">
      <c r="A61" s="140"/>
      <c r="B61" s="141"/>
      <c r="C61" s="141"/>
      <c r="D61" s="141"/>
      <c r="E61" s="141"/>
      <c r="F61" s="141"/>
      <c r="G61" s="141"/>
      <c r="H61" s="141"/>
      <c r="I61" s="141"/>
      <c r="J61" s="141"/>
      <c r="K61" s="141"/>
      <c r="L61" s="140"/>
      <c r="M61" s="140"/>
      <c r="T61" s="140"/>
      <c r="U61" s="140"/>
    </row>
    <row r="62" spans="1:29" ht="54" customHeight="1">
      <c r="B62" s="345"/>
      <c r="C62" s="345"/>
      <c r="D62" s="345"/>
      <c r="E62" s="345"/>
      <c r="F62" s="345"/>
      <c r="G62" s="345"/>
      <c r="H62" s="345"/>
      <c r="I62" s="345"/>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344"/>
      <c r="C64" s="344"/>
      <c r="D64" s="344"/>
      <c r="E64" s="344"/>
      <c r="F64" s="344"/>
      <c r="G64" s="344"/>
      <c r="H64" s="344"/>
      <c r="I64" s="344"/>
      <c r="J64" s="249"/>
      <c r="K64" s="249"/>
    </row>
    <row r="66" spans="2:22" ht="36.75" customHeight="1">
      <c r="B66" s="345"/>
      <c r="C66" s="345"/>
      <c r="D66" s="345"/>
      <c r="E66" s="345"/>
      <c r="F66" s="345"/>
      <c r="G66" s="345"/>
      <c r="H66" s="345"/>
      <c r="I66" s="345"/>
      <c r="J66" s="250"/>
      <c r="K66" s="250"/>
    </row>
    <row r="67" spans="2:22">
      <c r="B67" s="39"/>
      <c r="C67" s="39"/>
      <c r="D67" s="39"/>
      <c r="E67" s="39"/>
      <c r="F67" s="39"/>
      <c r="N67" s="143"/>
      <c r="V67" s="143"/>
    </row>
    <row r="68" spans="2:22" ht="51" customHeight="1">
      <c r="B68" s="345"/>
      <c r="C68" s="345"/>
      <c r="D68" s="345"/>
      <c r="E68" s="345"/>
      <c r="F68" s="345"/>
      <c r="G68" s="345"/>
      <c r="H68" s="345"/>
      <c r="I68" s="345"/>
      <c r="J68" s="250"/>
      <c r="K68" s="250"/>
      <c r="N68" s="143"/>
      <c r="V68" s="143"/>
    </row>
    <row r="69" spans="2:22" ht="32.25" customHeight="1">
      <c r="B69" s="344"/>
      <c r="C69" s="344"/>
      <c r="D69" s="344"/>
      <c r="E69" s="344"/>
      <c r="F69" s="344"/>
      <c r="G69" s="344"/>
      <c r="H69" s="344"/>
      <c r="I69" s="344"/>
      <c r="J69" s="249"/>
      <c r="K69" s="249"/>
    </row>
    <row r="70" spans="2:22" ht="51.75" customHeight="1">
      <c r="B70" s="345"/>
      <c r="C70" s="345"/>
      <c r="D70" s="345"/>
      <c r="E70" s="345"/>
      <c r="F70" s="345"/>
      <c r="G70" s="345"/>
      <c r="H70" s="345"/>
      <c r="I70" s="345"/>
      <c r="J70" s="250"/>
      <c r="K70" s="250"/>
    </row>
    <row r="71" spans="2:22" ht="21.75" customHeight="1">
      <c r="B71" s="346"/>
      <c r="C71" s="346"/>
      <c r="D71" s="346"/>
      <c r="E71" s="346"/>
      <c r="F71" s="346"/>
      <c r="G71" s="346"/>
      <c r="H71" s="346"/>
      <c r="I71" s="346"/>
      <c r="J71" s="251"/>
      <c r="K71" s="251"/>
      <c r="L71" s="144"/>
      <c r="M71" s="144"/>
      <c r="T71" s="144"/>
      <c r="U71" s="144"/>
    </row>
    <row r="72" spans="2:22" ht="23.25" customHeight="1">
      <c r="B72" s="144"/>
      <c r="C72" s="144"/>
      <c r="D72" s="144"/>
      <c r="E72" s="144"/>
      <c r="F72" s="144"/>
    </row>
    <row r="73" spans="2:22" ht="18.75" customHeight="1">
      <c r="B73" s="343"/>
      <c r="C73" s="343"/>
      <c r="D73" s="343"/>
      <c r="E73" s="343"/>
      <c r="F73" s="343"/>
      <c r="G73" s="343"/>
      <c r="H73" s="343"/>
      <c r="I73" s="343"/>
      <c r="J73" s="248"/>
      <c r="K73" s="248"/>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cfRule type="containsText" dxfId="404" priority="233" operator="containsText" text="х!">
      <formula>NOT(ISERROR(SEARCH("х!",H18)))</formula>
    </cfRule>
  </conditionalFormatting>
  <conditionalFormatting sqref="Y21:AA25 Y27:AA30 Y48:AA54 Y56:AA60 Y32:AA38 Y40:AA46 G32:G38 G27:G30 G21:G25 G56:G60 G48:G54 G40:G46 C59:G59 AC20:AC60 C21:F60 AB21:AB60 C52:G52 Y52:AB52 C45:G45 Y45:AB45 C37:G37 Y37:AB37 C31:G31 Y31:AB31 C33:G33 Y33:AB33 C39:G39 Y39:AB39 C41:G41 Y41:AB41 C50:G50 Y50:AB50 C55:G55 Y55:AB55 C57:G57 Y57:AB57 M21:O25 Q21:S25 U21:W25 Q27:S46 U27:W46 M27:O46 Q48:S60 U48:W60 M48:O60 I21:K25 C20:AC20 I27:K46 I48:K60">
    <cfRule type="containsText" dxfId="403" priority="232" operator="containsText" text="х!">
      <formula>NOT(ISERROR(SEARCH("х!",C20)))</formula>
    </cfRule>
  </conditionalFormatting>
  <conditionalFormatting sqref="Y21:AA25 Y27:AA30 Y48:AA54 Y56:AA60 Y32:AA38 Y40:AA46 G32:G38 G27:G30 G21:G25 G56:G60 G48:G54 G40:G46 C59:G59 AC20:AC60 C21:F60 AB21:AB60 C52:G52 Y52:AB52 C45:G45 Y45:AB45 C37:G37 Y37:AB37 C31:G31 Y31:AB31 C33:G33 Y33:AB33 C39:G39 Y39:AB39 C41:G41 Y41:AB41 C50:G50 Y50:AB50 C55:G55 Y55:AB55 C57:G57 Y57:AB57 M21:O25 Q21:S25 U21:W25 Q27:S46 U27:W46 M27:O46 Q48:S60 U48:W60 M48:O60 I21:K25 C20:AC20 I27:K46 I48:K60">
    <cfRule type="containsBlanks" dxfId="402" priority="231">
      <formula>LEN(TRIM(C20))=0</formula>
    </cfRule>
  </conditionalFormatting>
  <conditionalFormatting sqref="X21:X22 L21:L22 P21:P22 T21:T22 H21:H22">
    <cfRule type="containsText" dxfId="401" priority="230" operator="containsText" text="х!">
      <formula>NOT(ISERROR(SEARCH("х!",H21)))</formula>
    </cfRule>
  </conditionalFormatting>
  <conditionalFormatting sqref="X21:X22 L21:L22 P21:P22 T21:T22 H21:H22">
    <cfRule type="containsBlanks" dxfId="400" priority="229">
      <formula>LEN(TRIM(H21))=0</formula>
    </cfRule>
  </conditionalFormatting>
  <conditionalFormatting sqref="X23 L23 P23 T23 H23">
    <cfRule type="containsText" dxfId="399" priority="228" operator="containsText" text="х!">
      <formula>NOT(ISERROR(SEARCH("х!",H23)))</formula>
    </cfRule>
  </conditionalFormatting>
  <conditionalFormatting sqref="X23 L23 P23 T23 H23">
    <cfRule type="containsBlanks" dxfId="398" priority="227">
      <formula>LEN(TRIM(H23))=0</formula>
    </cfRule>
  </conditionalFormatting>
  <conditionalFormatting sqref="X28:X30 L28:L30 P28:P30 T28:T30 H28:H30">
    <cfRule type="containsText" dxfId="397" priority="226" operator="containsText" text="х!">
      <formula>NOT(ISERROR(SEARCH("х!",H28)))</formula>
    </cfRule>
  </conditionalFormatting>
  <conditionalFormatting sqref="X28:X30 L28:L30 P28:P30 T28:T30 H28:H30">
    <cfRule type="containsBlanks" dxfId="396" priority="225">
      <formula>LEN(TRIM(H28))=0</formula>
    </cfRule>
  </conditionalFormatting>
  <conditionalFormatting sqref="D26 AC26 G26:AA26">
    <cfRule type="containsText" dxfId="395" priority="224" operator="containsText" text="х!">
      <formula>NOT(ISERROR(SEARCH("х!",D26)))</formula>
    </cfRule>
  </conditionalFormatting>
  <conditionalFormatting sqref="D26 AC26 G26:AA26">
    <cfRule type="containsBlanks" dxfId="394" priority="223">
      <formula>LEN(TRIM(D26))=0</formula>
    </cfRule>
  </conditionalFormatting>
  <conditionalFormatting sqref="D40:D46 D48 D32:D38 D27:D30 G32:G38 G27:G30 G48 G40:G46 C26:C48 E26:F48 C45:G45 C31:G31 C33:G33 C39:G39 C41:G41 U48:W48 Q48:S48 M48:O48 U27:W46 Q27:S46 M27:O46 I48:K48 I27:K46">
    <cfRule type="containsText" dxfId="393" priority="220" operator="containsText" text="х!">
      <formula>NOT(ISERROR(SEARCH("х!",C26)))</formula>
    </cfRule>
  </conditionalFormatting>
  <conditionalFormatting sqref="D40:D46 D48 D32:D38 D27:D30 G32:G38 G27:G30 G48 G40:G46 C26:C48 E26:F48 C45:G45 C31:G31 C33:G33 C39:G39 C41:G41 U48:W48 Q48:S48 M48:O48 U27:W46 Q27:S46 M27:O46 I48:K48 I27:K46">
    <cfRule type="containsBlanks" dxfId="392" priority="219">
      <formula>LEN(TRIM(C26))=0</formula>
    </cfRule>
  </conditionalFormatting>
  <conditionalFormatting sqref="X28:X30 L28:L30 P28:P30 T28:T30 H28:H30">
    <cfRule type="containsText" dxfId="391" priority="218" operator="containsText" text="х!">
      <formula>NOT(ISERROR(SEARCH("х!",H28)))</formula>
    </cfRule>
  </conditionalFormatting>
  <conditionalFormatting sqref="X28:X30 L28:L30 P28:P30 T28:T30 H28:H30">
    <cfRule type="containsBlanks" dxfId="390" priority="217">
      <formula>LEN(TRIM(H28))=0</formula>
    </cfRule>
  </conditionalFormatting>
  <conditionalFormatting sqref="D26 G26:X26">
    <cfRule type="containsText" dxfId="389" priority="216" operator="containsText" text="х!">
      <formula>NOT(ISERROR(SEARCH("х!",D26)))</formula>
    </cfRule>
  </conditionalFormatting>
  <conditionalFormatting sqref="D26 G26:X26">
    <cfRule type="containsBlanks" dxfId="388" priority="215">
      <formula>LEN(TRIM(D26))=0</formula>
    </cfRule>
  </conditionalFormatting>
  <conditionalFormatting sqref="L37">
    <cfRule type="containsText" dxfId="387" priority="214" operator="containsText" text="х!">
      <formula>NOT(ISERROR(SEARCH("х!",L37)))</formula>
    </cfRule>
  </conditionalFormatting>
  <conditionalFormatting sqref="L37">
    <cfRule type="containsBlanks" dxfId="386" priority="213">
      <formula>LEN(TRIM(L37))=0</formula>
    </cfRule>
  </conditionalFormatting>
  <conditionalFormatting sqref="L37">
    <cfRule type="containsText" dxfId="385" priority="212" operator="containsText" text="х!">
      <formula>NOT(ISERROR(SEARCH("х!",L37)))</formula>
    </cfRule>
  </conditionalFormatting>
  <conditionalFormatting sqref="L37">
    <cfRule type="containsBlanks" dxfId="384" priority="211">
      <formula>LEN(TRIM(L37))=0</formula>
    </cfRule>
  </conditionalFormatting>
  <conditionalFormatting sqref="L45">
    <cfRule type="containsText" dxfId="383" priority="210" operator="containsText" text="х!">
      <formula>NOT(ISERROR(SEARCH("х!",L45)))</formula>
    </cfRule>
  </conditionalFormatting>
  <conditionalFormatting sqref="L45">
    <cfRule type="containsBlanks" dxfId="382" priority="209">
      <formula>LEN(TRIM(L45))=0</formula>
    </cfRule>
  </conditionalFormatting>
  <conditionalFormatting sqref="L45">
    <cfRule type="containsText" dxfId="381" priority="208" operator="containsText" text="х!">
      <formula>NOT(ISERROR(SEARCH("х!",L45)))</formula>
    </cfRule>
  </conditionalFormatting>
  <conditionalFormatting sqref="L45">
    <cfRule type="containsBlanks" dxfId="380" priority="207">
      <formula>LEN(TRIM(L45))=0</formula>
    </cfRule>
  </conditionalFormatting>
  <conditionalFormatting sqref="I52:K52 C52:G52">
    <cfRule type="containsText" dxfId="379" priority="206" operator="containsText" text="х!">
      <formula>NOT(ISERROR(SEARCH("х!",C52)))</formula>
    </cfRule>
  </conditionalFormatting>
  <conditionalFormatting sqref="I52:K52 C52:G52">
    <cfRule type="containsBlanks" dxfId="378" priority="205">
      <formula>LEN(TRIM(C52))=0</formula>
    </cfRule>
  </conditionalFormatting>
  <conditionalFormatting sqref="L52">
    <cfRule type="containsText" dxfId="377" priority="204" operator="containsText" text="х!">
      <formula>NOT(ISERROR(SEARCH("х!",L52)))</formula>
    </cfRule>
  </conditionalFormatting>
  <conditionalFormatting sqref="L52">
    <cfRule type="containsBlanks" dxfId="376" priority="203">
      <formula>LEN(TRIM(L52))=0</formula>
    </cfRule>
  </conditionalFormatting>
  <conditionalFormatting sqref="L52">
    <cfRule type="containsText" dxfId="375" priority="202" operator="containsText" text="х!">
      <formula>NOT(ISERROR(SEARCH("х!",L52)))</formula>
    </cfRule>
  </conditionalFormatting>
  <conditionalFormatting sqref="L52">
    <cfRule type="containsBlanks" dxfId="374" priority="201">
      <formula>LEN(TRIM(L52))=0</formula>
    </cfRule>
  </conditionalFormatting>
  <conditionalFormatting sqref="I59:K59 C59:G59">
    <cfRule type="containsText" dxfId="373" priority="200" operator="containsText" text="х!">
      <formula>NOT(ISERROR(SEARCH("х!",C59)))</formula>
    </cfRule>
  </conditionalFormatting>
  <conditionalFormatting sqref="I59:K59 C59:G59">
    <cfRule type="containsBlanks" dxfId="372" priority="199">
      <formula>LEN(TRIM(C59))=0</formula>
    </cfRule>
  </conditionalFormatting>
  <conditionalFormatting sqref="L59">
    <cfRule type="containsText" dxfId="371" priority="198" operator="containsText" text="х!">
      <formula>NOT(ISERROR(SEARCH("х!",L59)))</formula>
    </cfRule>
  </conditionalFormatting>
  <conditionalFormatting sqref="L59">
    <cfRule type="containsBlanks" dxfId="370" priority="197">
      <formula>LEN(TRIM(L59))=0</formula>
    </cfRule>
  </conditionalFormatting>
  <conditionalFormatting sqref="L59">
    <cfRule type="containsText" dxfId="369" priority="196" operator="containsText" text="х!">
      <formula>NOT(ISERROR(SEARCH("х!",L59)))</formula>
    </cfRule>
  </conditionalFormatting>
  <conditionalFormatting sqref="L59">
    <cfRule type="containsBlanks" dxfId="368" priority="195">
      <formula>LEN(TRIM(L59))=0</formula>
    </cfRule>
  </conditionalFormatting>
  <conditionalFormatting sqref="AC40:AC46 AC48 AC32:AC38 AC27:AC30">
    <cfRule type="containsText" dxfId="367" priority="194" operator="containsText" text="х!">
      <formula>NOT(ISERROR(SEARCH("х!",AC27)))</formula>
    </cfRule>
  </conditionalFormatting>
  <conditionalFormatting sqref="AC40:AC46 AC48 AC32:AC38 AC27:AC30">
    <cfRule type="containsBlanks" dxfId="366" priority="193">
      <formula>LEN(TRIM(AC27))=0</formula>
    </cfRule>
  </conditionalFormatting>
  <conditionalFormatting sqref="AC26">
    <cfRule type="containsText" dxfId="365" priority="192" operator="containsText" text="х!">
      <formula>NOT(ISERROR(SEARCH("х!",AC26)))</formula>
    </cfRule>
  </conditionalFormatting>
  <conditionalFormatting sqref="AC26">
    <cfRule type="containsBlanks" dxfId="364" priority="191">
      <formula>LEN(TRIM(AC26))=0</formula>
    </cfRule>
  </conditionalFormatting>
  <conditionalFormatting sqref="AC52">
    <cfRule type="containsText" dxfId="363" priority="190" operator="containsText" text="х!">
      <formula>NOT(ISERROR(SEARCH("х!",AC52)))</formula>
    </cfRule>
  </conditionalFormatting>
  <conditionalFormatting sqref="AC52">
    <cfRule type="containsBlanks" dxfId="362" priority="189">
      <formula>LEN(TRIM(AC52))=0</formula>
    </cfRule>
  </conditionalFormatting>
  <conditionalFormatting sqref="AC59">
    <cfRule type="containsText" dxfId="361" priority="188" operator="containsText" text="х!">
      <formula>NOT(ISERROR(SEARCH("х!",AC59)))</formula>
    </cfRule>
  </conditionalFormatting>
  <conditionalFormatting sqref="AC59">
    <cfRule type="containsBlanks" dxfId="360" priority="187">
      <formula>LEN(TRIM(AC59))=0</formula>
    </cfRule>
  </conditionalFormatting>
  <conditionalFormatting sqref="P59">
    <cfRule type="containsText" dxfId="359" priority="186" operator="containsText" text="х!">
      <formula>NOT(ISERROR(SEARCH("х!",P59)))</formula>
    </cfRule>
  </conditionalFormatting>
  <conditionalFormatting sqref="P59">
    <cfRule type="containsBlanks" dxfId="358" priority="185">
      <formula>LEN(TRIM(P59))=0</formula>
    </cfRule>
  </conditionalFormatting>
  <conditionalFormatting sqref="P59">
    <cfRule type="containsText" dxfId="357" priority="184" operator="containsText" text="х!">
      <formula>NOT(ISERROR(SEARCH("х!",P59)))</formula>
    </cfRule>
  </conditionalFormatting>
  <conditionalFormatting sqref="P59">
    <cfRule type="containsBlanks" dxfId="356" priority="183">
      <formula>LEN(TRIM(P59))=0</formula>
    </cfRule>
  </conditionalFormatting>
  <conditionalFormatting sqref="P59">
    <cfRule type="containsText" dxfId="355" priority="182" operator="containsText" text="х!">
      <formula>NOT(ISERROR(SEARCH("х!",P59)))</formula>
    </cfRule>
  </conditionalFormatting>
  <conditionalFormatting sqref="P59">
    <cfRule type="containsBlanks" dxfId="354" priority="181">
      <formula>LEN(TRIM(P59))=0</formula>
    </cfRule>
  </conditionalFormatting>
  <conditionalFormatting sqref="P59 AB59">
    <cfRule type="containsText" dxfId="353" priority="180" operator="containsText" text="х!">
      <formula>NOT(ISERROR(SEARCH("х!",P59)))</formula>
    </cfRule>
  </conditionalFormatting>
  <conditionalFormatting sqref="P59 AB59">
    <cfRule type="containsBlanks" dxfId="352" priority="179">
      <formula>LEN(TRIM(P59))=0</formula>
    </cfRule>
  </conditionalFormatting>
  <conditionalFormatting sqref="I52:K52 C52:G52">
    <cfRule type="containsText" dxfId="351" priority="178" operator="containsText" text="х!">
      <formula>NOT(ISERROR(SEARCH("х!",C52)))</formula>
    </cfRule>
  </conditionalFormatting>
  <conditionalFormatting sqref="I52:K52 C52:G52">
    <cfRule type="containsBlanks" dxfId="350" priority="177">
      <formula>LEN(TRIM(C52))=0</formula>
    </cfRule>
  </conditionalFormatting>
  <conditionalFormatting sqref="L52">
    <cfRule type="containsText" dxfId="349" priority="176" operator="containsText" text="х!">
      <formula>NOT(ISERROR(SEARCH("х!",L52)))</formula>
    </cfRule>
  </conditionalFormatting>
  <conditionalFormatting sqref="L52">
    <cfRule type="containsBlanks" dxfId="348" priority="175">
      <formula>LEN(TRIM(L52))=0</formula>
    </cfRule>
  </conditionalFormatting>
  <conditionalFormatting sqref="L52">
    <cfRule type="containsText" dxfId="347" priority="174" operator="containsText" text="х!">
      <formula>NOT(ISERROR(SEARCH("х!",L52)))</formula>
    </cfRule>
  </conditionalFormatting>
  <conditionalFormatting sqref="L52">
    <cfRule type="containsBlanks" dxfId="346" priority="173">
      <formula>LEN(TRIM(L52))=0</formula>
    </cfRule>
  </conditionalFormatting>
  <conditionalFormatting sqref="P52">
    <cfRule type="containsText" dxfId="345" priority="172" operator="containsText" text="х!">
      <formula>NOT(ISERROR(SEARCH("х!",P52)))</formula>
    </cfRule>
  </conditionalFormatting>
  <conditionalFormatting sqref="P52">
    <cfRule type="containsBlanks" dxfId="344" priority="171">
      <formula>LEN(TRIM(P52))=0</formula>
    </cfRule>
  </conditionalFormatting>
  <conditionalFormatting sqref="P52">
    <cfRule type="containsText" dxfId="343" priority="170" operator="containsText" text="х!">
      <formula>NOT(ISERROR(SEARCH("х!",P52)))</formula>
    </cfRule>
  </conditionalFormatting>
  <conditionalFormatting sqref="P52">
    <cfRule type="containsBlanks" dxfId="342" priority="169">
      <formula>LEN(TRIM(P52))=0</formula>
    </cfRule>
  </conditionalFormatting>
  <conditionalFormatting sqref="P52">
    <cfRule type="containsText" dxfId="341" priority="168" operator="containsText" text="х!">
      <formula>NOT(ISERROR(SEARCH("х!",P52)))</formula>
    </cfRule>
  </conditionalFormatting>
  <conditionalFormatting sqref="P52">
    <cfRule type="containsBlanks" dxfId="340" priority="167">
      <formula>LEN(TRIM(P52))=0</formula>
    </cfRule>
  </conditionalFormatting>
  <conditionalFormatting sqref="P52 AB52">
    <cfRule type="containsText" dxfId="339" priority="166" operator="containsText" text="х!">
      <formula>NOT(ISERROR(SEARCH("х!",P52)))</formula>
    </cfRule>
  </conditionalFormatting>
  <conditionalFormatting sqref="P52 AB52">
    <cfRule type="containsBlanks" dxfId="338" priority="165">
      <formula>LEN(TRIM(P52))=0</formula>
    </cfRule>
  </conditionalFormatting>
  <conditionalFormatting sqref="I45:K45 C45:G45">
    <cfRule type="containsText" dxfId="337" priority="164" operator="containsText" text="х!">
      <formula>NOT(ISERROR(SEARCH("х!",C45)))</formula>
    </cfRule>
  </conditionalFormatting>
  <conditionalFormatting sqref="I45:K45 C45:G45">
    <cfRule type="containsBlanks" dxfId="336" priority="163">
      <formula>LEN(TRIM(C45))=0</formula>
    </cfRule>
  </conditionalFormatting>
  <conditionalFormatting sqref="L45">
    <cfRule type="containsText" dxfId="335" priority="162" operator="containsText" text="х!">
      <formula>NOT(ISERROR(SEARCH("х!",L45)))</formula>
    </cfRule>
  </conditionalFormatting>
  <conditionalFormatting sqref="L45">
    <cfRule type="containsBlanks" dxfId="334" priority="161">
      <formula>LEN(TRIM(L45))=0</formula>
    </cfRule>
  </conditionalFormatting>
  <conditionalFormatting sqref="L45">
    <cfRule type="containsText" dxfId="333" priority="160" operator="containsText" text="х!">
      <formula>NOT(ISERROR(SEARCH("х!",L45)))</formula>
    </cfRule>
  </conditionalFormatting>
  <conditionalFormatting sqref="L45">
    <cfRule type="containsBlanks" dxfId="332" priority="159">
      <formula>LEN(TRIM(L45))=0</formula>
    </cfRule>
  </conditionalFormatting>
  <conditionalFormatting sqref="P45">
    <cfRule type="containsText" dxfId="331" priority="158" operator="containsText" text="х!">
      <formula>NOT(ISERROR(SEARCH("х!",P45)))</formula>
    </cfRule>
  </conditionalFormatting>
  <conditionalFormatting sqref="P45">
    <cfRule type="containsBlanks" dxfId="330" priority="157">
      <formula>LEN(TRIM(P45))=0</formula>
    </cfRule>
  </conditionalFormatting>
  <conditionalFormatting sqref="P45">
    <cfRule type="containsText" dxfId="329" priority="156" operator="containsText" text="х!">
      <formula>NOT(ISERROR(SEARCH("х!",P45)))</formula>
    </cfRule>
  </conditionalFormatting>
  <conditionalFormatting sqref="P45">
    <cfRule type="containsBlanks" dxfId="328" priority="155">
      <formula>LEN(TRIM(P45))=0</formula>
    </cfRule>
  </conditionalFormatting>
  <conditionalFormatting sqref="P45">
    <cfRule type="containsText" dxfId="327" priority="154" operator="containsText" text="х!">
      <formula>NOT(ISERROR(SEARCH("х!",P45)))</formula>
    </cfRule>
  </conditionalFormatting>
  <conditionalFormatting sqref="P45">
    <cfRule type="containsBlanks" dxfId="326" priority="153">
      <formula>LEN(TRIM(P45))=0</formula>
    </cfRule>
  </conditionalFormatting>
  <conditionalFormatting sqref="P45 AB45">
    <cfRule type="containsText" dxfId="325" priority="152" operator="containsText" text="х!">
      <formula>NOT(ISERROR(SEARCH("х!",P45)))</formula>
    </cfRule>
  </conditionalFormatting>
  <conditionalFormatting sqref="P45 AB45">
    <cfRule type="containsBlanks" dxfId="324" priority="151">
      <formula>LEN(TRIM(P45))=0</formula>
    </cfRule>
  </conditionalFormatting>
  <conditionalFormatting sqref="I37:K37 C37:G37">
    <cfRule type="containsText" dxfId="323" priority="150" operator="containsText" text="х!">
      <formula>NOT(ISERROR(SEARCH("х!",C37)))</formula>
    </cfRule>
  </conditionalFormatting>
  <conditionalFormatting sqref="I37:K37 C37:G37">
    <cfRule type="containsBlanks" dxfId="322" priority="149">
      <formula>LEN(TRIM(C37))=0</formula>
    </cfRule>
  </conditionalFormatting>
  <conditionalFormatting sqref="L37">
    <cfRule type="containsText" dxfId="321" priority="148" operator="containsText" text="х!">
      <formula>NOT(ISERROR(SEARCH("х!",L37)))</formula>
    </cfRule>
  </conditionalFormatting>
  <conditionalFormatting sqref="L37">
    <cfRule type="containsBlanks" dxfId="320" priority="147">
      <formula>LEN(TRIM(L37))=0</formula>
    </cfRule>
  </conditionalFormatting>
  <conditionalFormatting sqref="L37">
    <cfRule type="containsText" dxfId="319" priority="146" operator="containsText" text="х!">
      <formula>NOT(ISERROR(SEARCH("х!",L37)))</formula>
    </cfRule>
  </conditionalFormatting>
  <conditionalFormatting sqref="L37">
    <cfRule type="containsBlanks" dxfId="318" priority="145">
      <formula>LEN(TRIM(L37))=0</formula>
    </cfRule>
  </conditionalFormatting>
  <conditionalFormatting sqref="P37">
    <cfRule type="containsText" dxfId="317" priority="144" operator="containsText" text="х!">
      <formula>NOT(ISERROR(SEARCH("х!",P37)))</formula>
    </cfRule>
  </conditionalFormatting>
  <conditionalFormatting sqref="P37">
    <cfRule type="containsBlanks" dxfId="316" priority="143">
      <formula>LEN(TRIM(P37))=0</formula>
    </cfRule>
  </conditionalFormatting>
  <conditionalFormatting sqref="P37">
    <cfRule type="containsText" dxfId="315" priority="142" operator="containsText" text="х!">
      <formula>NOT(ISERROR(SEARCH("х!",P37)))</formula>
    </cfRule>
  </conditionalFormatting>
  <conditionalFormatting sqref="P37">
    <cfRule type="containsBlanks" dxfId="314" priority="141">
      <formula>LEN(TRIM(P37))=0</formula>
    </cfRule>
  </conditionalFormatting>
  <conditionalFormatting sqref="P37">
    <cfRule type="containsText" dxfId="313" priority="140" operator="containsText" text="х!">
      <formula>NOT(ISERROR(SEARCH("х!",P37)))</formula>
    </cfRule>
  </conditionalFormatting>
  <conditionalFormatting sqref="P37">
    <cfRule type="containsBlanks" dxfId="312" priority="139">
      <formula>LEN(TRIM(P37))=0</formula>
    </cfRule>
  </conditionalFormatting>
  <conditionalFormatting sqref="P37 AB37">
    <cfRule type="containsText" dxfId="311" priority="138" operator="containsText" text="х!">
      <formula>NOT(ISERROR(SEARCH("х!",P37)))</formula>
    </cfRule>
  </conditionalFormatting>
  <conditionalFormatting sqref="P37 AB37">
    <cfRule type="containsBlanks" dxfId="310" priority="137">
      <formula>LEN(TRIM(P37))=0</formula>
    </cfRule>
  </conditionalFormatting>
  <conditionalFormatting sqref="C50:G50 U50:W50 Q50:S50 M50:O50 I50:K50">
    <cfRule type="containsText" dxfId="309" priority="136" operator="containsText" text="х!">
      <formula>NOT(ISERROR(SEARCH("х!",C50)))</formula>
    </cfRule>
  </conditionalFormatting>
  <conditionalFormatting sqref="C50:G50 U50:W50 Q50:S50 M50:O50 I50:K50">
    <cfRule type="containsBlanks" dxfId="308" priority="135">
      <formula>LEN(TRIM(C50))=0</formula>
    </cfRule>
  </conditionalFormatting>
  <conditionalFormatting sqref="C55:G55 U55:W55 Q55:S55 M55:O55 I55:K55">
    <cfRule type="containsText" dxfId="307" priority="134" operator="containsText" text="х!">
      <formula>NOT(ISERROR(SEARCH("х!",C55)))</formula>
    </cfRule>
  </conditionalFormatting>
  <conditionalFormatting sqref="C55:G55 U55:W55 Q55:S55 M55:O55 I55:K55">
    <cfRule type="containsBlanks" dxfId="306" priority="133">
      <formula>LEN(TRIM(C55))=0</formula>
    </cfRule>
  </conditionalFormatting>
  <conditionalFormatting sqref="C57:G57 U57:W57 Q57:S57 M57:O57 I57:K57">
    <cfRule type="containsText" dxfId="305" priority="132" operator="containsText" text="х!">
      <formula>NOT(ISERROR(SEARCH("х!",C57)))</formula>
    </cfRule>
  </conditionalFormatting>
  <conditionalFormatting sqref="C57:G57 U57:W57 Q57:S57 M57:O57 I57:K57">
    <cfRule type="containsBlanks" dxfId="304" priority="131">
      <formula>LEN(TRIM(C57))=0</formula>
    </cfRule>
  </conditionalFormatting>
  <conditionalFormatting sqref="P37">
    <cfRule type="containsText" dxfId="287" priority="130" operator="containsText" text="х!">
      <formula>NOT(ISERROR(SEARCH("х!",P37)))</formula>
    </cfRule>
  </conditionalFormatting>
  <conditionalFormatting sqref="P37">
    <cfRule type="containsBlanks" dxfId="285" priority="129">
      <formula>LEN(TRIM(P37))=0</formula>
    </cfRule>
  </conditionalFormatting>
  <conditionalFormatting sqref="P37">
    <cfRule type="containsText" dxfId="283" priority="128" operator="containsText" text="х!">
      <formula>NOT(ISERROR(SEARCH("х!",P37)))</formula>
    </cfRule>
  </conditionalFormatting>
  <conditionalFormatting sqref="P37">
    <cfRule type="containsBlanks" dxfId="281" priority="127">
      <formula>LEN(TRIM(P37))=0</formula>
    </cfRule>
  </conditionalFormatting>
  <conditionalFormatting sqref="P45">
    <cfRule type="containsText" dxfId="279" priority="126" operator="containsText" text="х!">
      <formula>NOT(ISERROR(SEARCH("х!",P45)))</formula>
    </cfRule>
  </conditionalFormatting>
  <conditionalFormatting sqref="P45">
    <cfRule type="containsBlanks" dxfId="277" priority="125">
      <formula>LEN(TRIM(P45))=0</formula>
    </cfRule>
  </conditionalFormatting>
  <conditionalFormatting sqref="P45">
    <cfRule type="containsText" dxfId="275" priority="124" operator="containsText" text="х!">
      <formula>NOT(ISERROR(SEARCH("х!",P45)))</formula>
    </cfRule>
  </conditionalFormatting>
  <conditionalFormatting sqref="P45">
    <cfRule type="containsBlanks" dxfId="273" priority="123">
      <formula>LEN(TRIM(P45))=0</formula>
    </cfRule>
  </conditionalFormatting>
  <conditionalFormatting sqref="M52:O52">
    <cfRule type="containsText" dxfId="271" priority="122" operator="containsText" text="х!">
      <formula>NOT(ISERROR(SEARCH("х!",M52)))</formula>
    </cfRule>
  </conditionalFormatting>
  <conditionalFormatting sqref="M52:O52">
    <cfRule type="containsBlanks" dxfId="269" priority="121">
      <formula>LEN(TRIM(M52))=0</formula>
    </cfRule>
  </conditionalFormatting>
  <conditionalFormatting sqref="P52">
    <cfRule type="containsText" dxfId="267" priority="120" operator="containsText" text="х!">
      <formula>NOT(ISERROR(SEARCH("х!",P52)))</formula>
    </cfRule>
  </conditionalFormatting>
  <conditionalFormatting sqref="P52">
    <cfRule type="containsBlanks" dxfId="265" priority="119">
      <formula>LEN(TRIM(P52))=0</formula>
    </cfRule>
  </conditionalFormatting>
  <conditionalFormatting sqref="P52">
    <cfRule type="containsText" dxfId="263" priority="118" operator="containsText" text="х!">
      <formula>NOT(ISERROR(SEARCH("х!",P52)))</formula>
    </cfRule>
  </conditionalFormatting>
  <conditionalFormatting sqref="P52">
    <cfRule type="containsBlanks" dxfId="261" priority="117">
      <formula>LEN(TRIM(P52))=0</formula>
    </cfRule>
  </conditionalFormatting>
  <conditionalFormatting sqref="M59:O59">
    <cfRule type="containsText" dxfId="259" priority="116" operator="containsText" text="х!">
      <formula>NOT(ISERROR(SEARCH("х!",M59)))</formula>
    </cfRule>
  </conditionalFormatting>
  <conditionalFormatting sqref="M59:O59">
    <cfRule type="containsBlanks" dxfId="257" priority="115">
      <formula>LEN(TRIM(M59))=0</formula>
    </cfRule>
  </conditionalFormatting>
  <conditionalFormatting sqref="P59">
    <cfRule type="containsText" dxfId="255" priority="114" operator="containsText" text="х!">
      <formula>NOT(ISERROR(SEARCH("х!",P59)))</formula>
    </cfRule>
  </conditionalFormatting>
  <conditionalFormatting sqref="P59">
    <cfRule type="containsBlanks" dxfId="253" priority="113">
      <formula>LEN(TRIM(P59))=0</formula>
    </cfRule>
  </conditionalFormatting>
  <conditionalFormatting sqref="P59">
    <cfRule type="containsText" dxfId="251" priority="112" operator="containsText" text="х!">
      <formula>NOT(ISERROR(SEARCH("х!",P59)))</formula>
    </cfRule>
  </conditionalFormatting>
  <conditionalFormatting sqref="P59">
    <cfRule type="containsBlanks" dxfId="249" priority="111">
      <formula>LEN(TRIM(P59))=0</formula>
    </cfRule>
  </conditionalFormatting>
  <conditionalFormatting sqref="T59">
    <cfRule type="containsText" dxfId="247" priority="110" operator="containsText" text="х!">
      <formula>NOT(ISERROR(SEARCH("х!",T59)))</formula>
    </cfRule>
  </conditionalFormatting>
  <conditionalFormatting sqref="T59">
    <cfRule type="containsBlanks" dxfId="245" priority="109">
      <formula>LEN(TRIM(T59))=0</formula>
    </cfRule>
  </conditionalFormatting>
  <conditionalFormatting sqref="T59">
    <cfRule type="containsText" dxfId="243" priority="108" operator="containsText" text="х!">
      <formula>NOT(ISERROR(SEARCH("х!",T59)))</formula>
    </cfRule>
  </conditionalFormatting>
  <conditionalFormatting sqref="T59">
    <cfRule type="containsBlanks" dxfId="241" priority="107">
      <formula>LEN(TRIM(T59))=0</formula>
    </cfRule>
  </conditionalFormatting>
  <conditionalFormatting sqref="T59">
    <cfRule type="containsText" dxfId="239" priority="106" operator="containsText" text="х!">
      <formula>NOT(ISERROR(SEARCH("х!",T59)))</formula>
    </cfRule>
  </conditionalFormatting>
  <conditionalFormatting sqref="T59">
    <cfRule type="containsBlanks" dxfId="237" priority="105">
      <formula>LEN(TRIM(T59))=0</formula>
    </cfRule>
  </conditionalFormatting>
  <conditionalFormatting sqref="T59">
    <cfRule type="containsText" dxfId="235" priority="104" operator="containsText" text="х!">
      <formula>NOT(ISERROR(SEARCH("х!",T59)))</formula>
    </cfRule>
  </conditionalFormatting>
  <conditionalFormatting sqref="T59">
    <cfRule type="containsBlanks" dxfId="233" priority="103">
      <formula>LEN(TRIM(T59))=0</formula>
    </cfRule>
  </conditionalFormatting>
  <conditionalFormatting sqref="M52:O52">
    <cfRule type="containsText" dxfId="231" priority="102" operator="containsText" text="х!">
      <formula>NOT(ISERROR(SEARCH("х!",M52)))</formula>
    </cfRule>
  </conditionalFormatting>
  <conditionalFormatting sqref="M52:O52">
    <cfRule type="containsBlanks" dxfId="229" priority="101">
      <formula>LEN(TRIM(M52))=0</formula>
    </cfRule>
  </conditionalFormatting>
  <conditionalFormatting sqref="P52">
    <cfRule type="containsText" dxfId="227" priority="100" operator="containsText" text="х!">
      <formula>NOT(ISERROR(SEARCH("х!",P52)))</formula>
    </cfRule>
  </conditionalFormatting>
  <conditionalFormatting sqref="P52">
    <cfRule type="containsBlanks" dxfId="225" priority="99">
      <formula>LEN(TRIM(P52))=0</formula>
    </cfRule>
  </conditionalFormatting>
  <conditionalFormatting sqref="P52">
    <cfRule type="containsText" dxfId="223" priority="98" operator="containsText" text="х!">
      <formula>NOT(ISERROR(SEARCH("х!",P52)))</formula>
    </cfRule>
  </conditionalFormatting>
  <conditionalFormatting sqref="P52">
    <cfRule type="containsBlanks" dxfId="221" priority="97">
      <formula>LEN(TRIM(P52))=0</formula>
    </cfRule>
  </conditionalFormatting>
  <conditionalFormatting sqref="T52">
    <cfRule type="containsText" dxfId="219" priority="96" operator="containsText" text="х!">
      <formula>NOT(ISERROR(SEARCH("х!",T52)))</formula>
    </cfRule>
  </conditionalFormatting>
  <conditionalFormatting sqref="T52">
    <cfRule type="containsBlanks" dxfId="217" priority="95">
      <formula>LEN(TRIM(T52))=0</formula>
    </cfRule>
  </conditionalFormatting>
  <conditionalFormatting sqref="T52">
    <cfRule type="containsText" dxfId="215" priority="94" operator="containsText" text="х!">
      <formula>NOT(ISERROR(SEARCH("х!",T52)))</formula>
    </cfRule>
  </conditionalFormatting>
  <conditionalFormatting sqref="T52">
    <cfRule type="containsBlanks" dxfId="213" priority="93">
      <formula>LEN(TRIM(T52))=0</formula>
    </cfRule>
  </conditionalFormatting>
  <conditionalFormatting sqref="T52">
    <cfRule type="containsText" dxfId="211" priority="92" operator="containsText" text="х!">
      <formula>NOT(ISERROR(SEARCH("х!",T52)))</formula>
    </cfRule>
  </conditionalFormatting>
  <conditionalFormatting sqref="T52">
    <cfRule type="containsBlanks" dxfId="209" priority="91">
      <formula>LEN(TRIM(T52))=0</formula>
    </cfRule>
  </conditionalFormatting>
  <conditionalFormatting sqref="T52">
    <cfRule type="containsText" dxfId="207" priority="90" operator="containsText" text="х!">
      <formula>NOT(ISERROR(SEARCH("х!",T52)))</formula>
    </cfRule>
  </conditionalFormatting>
  <conditionalFormatting sqref="T52">
    <cfRule type="containsBlanks" dxfId="205" priority="89">
      <formula>LEN(TRIM(T52))=0</formula>
    </cfRule>
  </conditionalFormatting>
  <conditionalFormatting sqref="M45:O45">
    <cfRule type="containsText" dxfId="203" priority="88" operator="containsText" text="х!">
      <formula>NOT(ISERROR(SEARCH("х!",M45)))</formula>
    </cfRule>
  </conditionalFormatting>
  <conditionalFormatting sqref="M45:O45">
    <cfRule type="containsBlanks" dxfId="201" priority="87">
      <formula>LEN(TRIM(M45))=0</formula>
    </cfRule>
  </conditionalFormatting>
  <conditionalFormatting sqref="P45">
    <cfRule type="containsText" dxfId="199" priority="86" operator="containsText" text="х!">
      <formula>NOT(ISERROR(SEARCH("х!",P45)))</formula>
    </cfRule>
  </conditionalFormatting>
  <conditionalFormatting sqref="P45">
    <cfRule type="containsBlanks" dxfId="197" priority="85">
      <formula>LEN(TRIM(P45))=0</formula>
    </cfRule>
  </conditionalFormatting>
  <conditionalFormatting sqref="P45">
    <cfRule type="containsText" dxfId="195" priority="84" operator="containsText" text="х!">
      <formula>NOT(ISERROR(SEARCH("х!",P45)))</formula>
    </cfRule>
  </conditionalFormatting>
  <conditionalFormatting sqref="P45">
    <cfRule type="containsBlanks" dxfId="193" priority="83">
      <formula>LEN(TRIM(P45))=0</formula>
    </cfRule>
  </conditionalFormatting>
  <conditionalFormatting sqref="T45">
    <cfRule type="containsText" dxfId="191" priority="82" operator="containsText" text="х!">
      <formula>NOT(ISERROR(SEARCH("х!",T45)))</formula>
    </cfRule>
  </conditionalFormatting>
  <conditionalFormatting sqref="T45">
    <cfRule type="containsBlanks" dxfId="189" priority="81">
      <formula>LEN(TRIM(T45))=0</formula>
    </cfRule>
  </conditionalFormatting>
  <conditionalFormatting sqref="T45">
    <cfRule type="containsText" dxfId="187" priority="80" operator="containsText" text="х!">
      <formula>NOT(ISERROR(SEARCH("х!",T45)))</formula>
    </cfRule>
  </conditionalFormatting>
  <conditionalFormatting sqref="T45">
    <cfRule type="containsBlanks" dxfId="185" priority="79">
      <formula>LEN(TRIM(T45))=0</formula>
    </cfRule>
  </conditionalFormatting>
  <conditionalFormatting sqref="T45">
    <cfRule type="containsText" dxfId="183" priority="78" operator="containsText" text="х!">
      <formula>NOT(ISERROR(SEARCH("х!",T45)))</formula>
    </cfRule>
  </conditionalFormatting>
  <conditionalFormatting sqref="T45">
    <cfRule type="containsBlanks" dxfId="181" priority="77">
      <formula>LEN(TRIM(T45))=0</formula>
    </cfRule>
  </conditionalFormatting>
  <conditionalFormatting sqref="T45">
    <cfRule type="containsText" dxfId="179" priority="76" operator="containsText" text="х!">
      <formula>NOT(ISERROR(SEARCH("х!",T45)))</formula>
    </cfRule>
  </conditionalFormatting>
  <conditionalFormatting sqref="T45">
    <cfRule type="containsBlanks" dxfId="177" priority="75">
      <formula>LEN(TRIM(T45))=0</formula>
    </cfRule>
  </conditionalFormatting>
  <conditionalFormatting sqref="M37:O37">
    <cfRule type="containsText" dxfId="175" priority="74" operator="containsText" text="х!">
      <formula>NOT(ISERROR(SEARCH("х!",M37)))</formula>
    </cfRule>
  </conditionalFormatting>
  <conditionalFormatting sqref="M37:O37">
    <cfRule type="containsBlanks" dxfId="173" priority="73">
      <formula>LEN(TRIM(M37))=0</formula>
    </cfRule>
  </conditionalFormatting>
  <conditionalFormatting sqref="P37">
    <cfRule type="containsText" dxfId="171" priority="72" operator="containsText" text="х!">
      <formula>NOT(ISERROR(SEARCH("х!",P37)))</formula>
    </cfRule>
  </conditionalFormatting>
  <conditionalFormatting sqref="P37">
    <cfRule type="containsBlanks" dxfId="169" priority="71">
      <formula>LEN(TRIM(P37))=0</formula>
    </cfRule>
  </conditionalFormatting>
  <conditionalFormatting sqref="P37">
    <cfRule type="containsText" dxfId="167" priority="70" operator="containsText" text="х!">
      <formula>NOT(ISERROR(SEARCH("х!",P37)))</formula>
    </cfRule>
  </conditionalFormatting>
  <conditionalFormatting sqref="P37">
    <cfRule type="containsBlanks" dxfId="165" priority="69">
      <formula>LEN(TRIM(P37))=0</formula>
    </cfRule>
  </conditionalFormatting>
  <conditionalFormatting sqref="T37">
    <cfRule type="containsText" dxfId="163" priority="68" operator="containsText" text="х!">
      <formula>NOT(ISERROR(SEARCH("х!",T37)))</formula>
    </cfRule>
  </conditionalFormatting>
  <conditionalFormatting sqref="T37">
    <cfRule type="containsBlanks" dxfId="161" priority="67">
      <formula>LEN(TRIM(T37))=0</formula>
    </cfRule>
  </conditionalFormatting>
  <conditionalFormatting sqref="T37">
    <cfRule type="containsText" dxfId="159" priority="66" operator="containsText" text="х!">
      <formula>NOT(ISERROR(SEARCH("х!",T37)))</formula>
    </cfRule>
  </conditionalFormatting>
  <conditionalFormatting sqref="T37">
    <cfRule type="containsBlanks" dxfId="157" priority="65">
      <formula>LEN(TRIM(T37))=0</formula>
    </cfRule>
  </conditionalFormatting>
  <conditionalFormatting sqref="T37">
    <cfRule type="containsText" dxfId="155" priority="64" operator="containsText" text="х!">
      <formula>NOT(ISERROR(SEARCH("х!",T37)))</formula>
    </cfRule>
  </conditionalFormatting>
  <conditionalFormatting sqref="T37">
    <cfRule type="containsBlanks" dxfId="153" priority="63">
      <formula>LEN(TRIM(T37))=0</formula>
    </cfRule>
  </conditionalFormatting>
  <conditionalFormatting sqref="T37">
    <cfRule type="containsText" dxfId="151" priority="62" operator="containsText" text="х!">
      <formula>NOT(ISERROR(SEARCH("х!",T37)))</formula>
    </cfRule>
  </conditionalFormatting>
  <conditionalFormatting sqref="T37">
    <cfRule type="containsBlanks" dxfId="149" priority="61">
      <formula>LEN(TRIM(T37))=0</formula>
    </cfRule>
  </conditionalFormatting>
  <conditionalFormatting sqref="H59">
    <cfRule type="containsText" dxfId="125" priority="60" operator="containsText" text="х!">
      <formula>NOT(ISERROR(SEARCH("х!",H59)))</formula>
    </cfRule>
  </conditionalFormatting>
  <conditionalFormatting sqref="H59">
    <cfRule type="containsBlanks" dxfId="123" priority="59">
      <formula>LEN(TRIM(H59))=0</formula>
    </cfRule>
  </conditionalFormatting>
  <conditionalFormatting sqref="H59">
    <cfRule type="containsText" dxfId="121" priority="58" operator="containsText" text="х!">
      <formula>NOT(ISERROR(SEARCH("х!",H59)))</formula>
    </cfRule>
  </conditionalFormatting>
  <conditionalFormatting sqref="H59">
    <cfRule type="containsBlanks" dxfId="119" priority="57">
      <formula>LEN(TRIM(H59))=0</formula>
    </cfRule>
  </conditionalFormatting>
  <conditionalFormatting sqref="H59">
    <cfRule type="containsText" dxfId="117" priority="56" operator="containsText" text="х!">
      <formula>NOT(ISERROR(SEARCH("х!",H59)))</formula>
    </cfRule>
  </conditionalFormatting>
  <conditionalFormatting sqref="H59">
    <cfRule type="containsBlanks" dxfId="115" priority="55">
      <formula>LEN(TRIM(H59))=0</formula>
    </cfRule>
  </conditionalFormatting>
  <conditionalFormatting sqref="H59">
    <cfRule type="containsText" dxfId="113" priority="54" operator="containsText" text="х!">
      <formula>NOT(ISERROR(SEARCH("х!",H59)))</formula>
    </cfRule>
  </conditionalFormatting>
  <conditionalFormatting sqref="H59">
    <cfRule type="containsBlanks" dxfId="111" priority="53">
      <formula>LEN(TRIM(H59))=0</formula>
    </cfRule>
  </conditionalFormatting>
  <conditionalFormatting sqref="H52">
    <cfRule type="containsText" dxfId="109" priority="52" operator="containsText" text="х!">
      <formula>NOT(ISERROR(SEARCH("х!",H52)))</formula>
    </cfRule>
  </conditionalFormatting>
  <conditionalFormatting sqref="H52">
    <cfRule type="containsBlanks" dxfId="107" priority="51">
      <formula>LEN(TRIM(H52))=0</formula>
    </cfRule>
  </conditionalFormatting>
  <conditionalFormatting sqref="H52">
    <cfRule type="containsText" dxfId="105" priority="50" operator="containsText" text="х!">
      <formula>NOT(ISERROR(SEARCH("х!",H52)))</formula>
    </cfRule>
  </conditionalFormatting>
  <conditionalFormatting sqref="H52">
    <cfRule type="containsBlanks" dxfId="103" priority="49">
      <formula>LEN(TRIM(H52))=0</formula>
    </cfRule>
  </conditionalFormatting>
  <conditionalFormatting sqref="H52">
    <cfRule type="containsText" dxfId="101" priority="48" operator="containsText" text="х!">
      <formula>NOT(ISERROR(SEARCH("х!",H52)))</formula>
    </cfRule>
  </conditionalFormatting>
  <conditionalFormatting sqref="H52">
    <cfRule type="containsBlanks" dxfId="99" priority="47">
      <formula>LEN(TRIM(H52))=0</formula>
    </cfRule>
  </conditionalFormatting>
  <conditionalFormatting sqref="H52">
    <cfRule type="containsText" dxfId="97" priority="46" operator="containsText" text="х!">
      <formula>NOT(ISERROR(SEARCH("х!",H52)))</formula>
    </cfRule>
  </conditionalFormatting>
  <conditionalFormatting sqref="H52">
    <cfRule type="containsBlanks" dxfId="95" priority="45">
      <formula>LEN(TRIM(H52))=0</formula>
    </cfRule>
  </conditionalFormatting>
  <conditionalFormatting sqref="H45">
    <cfRule type="containsText" dxfId="93" priority="44" operator="containsText" text="х!">
      <formula>NOT(ISERROR(SEARCH("х!",H45)))</formula>
    </cfRule>
  </conditionalFormatting>
  <conditionalFormatting sqref="H45">
    <cfRule type="containsBlanks" dxfId="91" priority="43">
      <formula>LEN(TRIM(H45))=0</formula>
    </cfRule>
  </conditionalFormatting>
  <conditionalFormatting sqref="H45">
    <cfRule type="containsText" dxfId="89" priority="42" operator="containsText" text="х!">
      <formula>NOT(ISERROR(SEARCH("х!",H45)))</formula>
    </cfRule>
  </conditionalFormatting>
  <conditionalFormatting sqref="H45">
    <cfRule type="containsBlanks" dxfId="87" priority="41">
      <formula>LEN(TRIM(H45))=0</formula>
    </cfRule>
  </conditionalFormatting>
  <conditionalFormatting sqref="H45">
    <cfRule type="containsText" dxfId="85" priority="40" operator="containsText" text="х!">
      <formula>NOT(ISERROR(SEARCH("х!",H45)))</formula>
    </cfRule>
  </conditionalFormatting>
  <conditionalFormatting sqref="H45">
    <cfRule type="containsBlanks" dxfId="83" priority="39">
      <formula>LEN(TRIM(H45))=0</formula>
    </cfRule>
  </conditionalFormatting>
  <conditionalFormatting sqref="H45">
    <cfRule type="containsText" dxfId="81" priority="38" operator="containsText" text="х!">
      <formula>NOT(ISERROR(SEARCH("х!",H45)))</formula>
    </cfRule>
  </conditionalFormatting>
  <conditionalFormatting sqref="H45">
    <cfRule type="containsBlanks" dxfId="79" priority="37">
      <formula>LEN(TRIM(H45))=0</formula>
    </cfRule>
  </conditionalFormatting>
  <conditionalFormatting sqref="H37">
    <cfRule type="containsText" dxfId="77" priority="36" operator="containsText" text="х!">
      <formula>NOT(ISERROR(SEARCH("х!",H37)))</formula>
    </cfRule>
  </conditionalFormatting>
  <conditionalFormatting sqref="H37">
    <cfRule type="containsBlanks" dxfId="75" priority="35">
      <formula>LEN(TRIM(H37))=0</formula>
    </cfRule>
  </conditionalFormatting>
  <conditionalFormatting sqref="H37">
    <cfRule type="containsText" dxfId="73" priority="34" operator="containsText" text="х!">
      <formula>NOT(ISERROR(SEARCH("х!",H37)))</formula>
    </cfRule>
  </conditionalFormatting>
  <conditionalFormatting sqref="H37">
    <cfRule type="containsBlanks" dxfId="71" priority="33">
      <formula>LEN(TRIM(H37))=0</formula>
    </cfRule>
  </conditionalFormatting>
  <conditionalFormatting sqref="H37">
    <cfRule type="containsText" dxfId="69" priority="32" operator="containsText" text="х!">
      <formula>NOT(ISERROR(SEARCH("х!",H37)))</formula>
    </cfRule>
  </conditionalFormatting>
  <conditionalFormatting sqref="H37">
    <cfRule type="containsBlanks" dxfId="67" priority="31">
      <formula>LEN(TRIM(H37))=0</formula>
    </cfRule>
  </conditionalFormatting>
  <conditionalFormatting sqref="H37">
    <cfRule type="containsText" dxfId="65" priority="30" operator="containsText" text="х!">
      <formula>NOT(ISERROR(SEARCH("х!",H37)))</formula>
    </cfRule>
  </conditionalFormatting>
  <conditionalFormatting sqref="H37">
    <cfRule type="containsBlanks" dxfId="63" priority="29">
      <formula>LEN(TRIM(H37))=0</formula>
    </cfRule>
  </conditionalFormatting>
  <conditionalFormatting sqref="H37">
    <cfRule type="containsText" dxfId="55" priority="28" operator="containsText" text="х!">
      <formula>NOT(ISERROR(SEARCH("х!",H37)))</formula>
    </cfRule>
  </conditionalFormatting>
  <conditionalFormatting sqref="H37">
    <cfRule type="containsBlanks" dxfId="53" priority="27">
      <formula>LEN(TRIM(H37))=0</formula>
    </cfRule>
  </conditionalFormatting>
  <conditionalFormatting sqref="H37">
    <cfRule type="containsText" dxfId="51" priority="26" operator="containsText" text="х!">
      <formula>NOT(ISERROR(SEARCH("х!",H37)))</formula>
    </cfRule>
  </conditionalFormatting>
  <conditionalFormatting sqref="H37">
    <cfRule type="containsBlanks" dxfId="49" priority="25">
      <formula>LEN(TRIM(H37))=0</formula>
    </cfRule>
  </conditionalFormatting>
  <conditionalFormatting sqref="H45">
    <cfRule type="containsText" dxfId="47" priority="24" operator="containsText" text="х!">
      <formula>NOT(ISERROR(SEARCH("х!",H45)))</formula>
    </cfRule>
  </conditionalFormatting>
  <conditionalFormatting sqref="H45">
    <cfRule type="containsBlanks" dxfId="45" priority="23">
      <formula>LEN(TRIM(H45))=0</formula>
    </cfRule>
  </conditionalFormatting>
  <conditionalFormatting sqref="H45">
    <cfRule type="containsText" dxfId="43" priority="22" operator="containsText" text="х!">
      <formula>NOT(ISERROR(SEARCH("х!",H45)))</formula>
    </cfRule>
  </conditionalFormatting>
  <conditionalFormatting sqref="H45">
    <cfRule type="containsBlanks" dxfId="41" priority="21">
      <formula>LEN(TRIM(H45))=0</formula>
    </cfRule>
  </conditionalFormatting>
  <conditionalFormatting sqref="H52">
    <cfRule type="containsText" dxfId="39" priority="20" operator="containsText" text="х!">
      <formula>NOT(ISERROR(SEARCH("х!",H52)))</formula>
    </cfRule>
  </conditionalFormatting>
  <conditionalFormatting sqref="H52">
    <cfRule type="containsBlanks" dxfId="37" priority="19">
      <formula>LEN(TRIM(H52))=0</formula>
    </cfRule>
  </conditionalFormatting>
  <conditionalFormatting sqref="H52">
    <cfRule type="containsText" dxfId="35" priority="18" operator="containsText" text="х!">
      <formula>NOT(ISERROR(SEARCH("х!",H52)))</formula>
    </cfRule>
  </conditionalFormatting>
  <conditionalFormatting sqref="H52">
    <cfRule type="containsBlanks" dxfId="33" priority="17">
      <formula>LEN(TRIM(H52))=0</formula>
    </cfRule>
  </conditionalFormatting>
  <conditionalFormatting sqref="H59">
    <cfRule type="containsText" dxfId="31" priority="16" operator="containsText" text="х!">
      <formula>NOT(ISERROR(SEARCH("х!",H59)))</formula>
    </cfRule>
  </conditionalFormatting>
  <conditionalFormatting sqref="H59">
    <cfRule type="containsBlanks" dxfId="29" priority="15">
      <formula>LEN(TRIM(H59))=0</formula>
    </cfRule>
  </conditionalFormatting>
  <conditionalFormatting sqref="H59">
    <cfRule type="containsText" dxfId="27" priority="14" operator="containsText" text="х!">
      <formula>NOT(ISERROR(SEARCH("х!",H59)))</formula>
    </cfRule>
  </conditionalFormatting>
  <conditionalFormatting sqref="H59">
    <cfRule type="containsBlanks" dxfId="25" priority="13">
      <formula>LEN(TRIM(H59))=0</formula>
    </cfRule>
  </conditionalFormatting>
  <conditionalFormatting sqref="H52">
    <cfRule type="containsText" dxfId="23" priority="12" operator="containsText" text="х!">
      <formula>NOT(ISERROR(SEARCH("х!",H52)))</formula>
    </cfRule>
  </conditionalFormatting>
  <conditionalFormatting sqref="H52">
    <cfRule type="containsBlanks" dxfId="21" priority="11">
      <formula>LEN(TRIM(H52))=0</formula>
    </cfRule>
  </conditionalFormatting>
  <conditionalFormatting sqref="H52">
    <cfRule type="containsText" dxfId="19" priority="10" operator="containsText" text="х!">
      <formula>NOT(ISERROR(SEARCH("х!",H52)))</formula>
    </cfRule>
  </conditionalFormatting>
  <conditionalFormatting sqref="H52">
    <cfRule type="containsBlanks" dxfId="17" priority="9">
      <formula>LEN(TRIM(H52))=0</formula>
    </cfRule>
  </conditionalFormatting>
  <conditionalFormatting sqref="H45">
    <cfRule type="containsText" dxfId="15" priority="8" operator="containsText" text="х!">
      <formula>NOT(ISERROR(SEARCH("х!",H45)))</formula>
    </cfRule>
  </conditionalFormatting>
  <conditionalFormatting sqref="H45">
    <cfRule type="containsBlanks" dxfId="13" priority="7">
      <formula>LEN(TRIM(H45))=0</formula>
    </cfRule>
  </conditionalFormatting>
  <conditionalFormatting sqref="H45">
    <cfRule type="containsText" dxfId="11" priority="6" operator="containsText" text="х!">
      <formula>NOT(ISERROR(SEARCH("х!",H45)))</formula>
    </cfRule>
  </conditionalFormatting>
  <conditionalFormatting sqref="H45">
    <cfRule type="containsBlanks" dxfId="9" priority="5">
      <formula>LEN(TRIM(H45))=0</formula>
    </cfRule>
  </conditionalFormatting>
  <conditionalFormatting sqref="H37">
    <cfRule type="containsText" dxfId="7" priority="4" operator="containsText" text="х!">
      <formula>NOT(ISERROR(SEARCH("х!",H37)))</formula>
    </cfRule>
  </conditionalFormatting>
  <conditionalFormatting sqref="H37">
    <cfRule type="containsBlanks" dxfId="5" priority="3">
      <formula>LEN(TRIM(H37))=0</formula>
    </cfRule>
  </conditionalFormatting>
  <conditionalFormatting sqref="H37">
    <cfRule type="containsText" dxfId="3" priority="2" operator="containsText" text="х!">
      <formula>NOT(ISERROR(SEARCH("х!",H37)))</formula>
    </cfRule>
  </conditionalFormatting>
  <conditionalFormatting sqref="H37">
    <cfRule type="containsBlanks" dxfId="1" priority="1">
      <formula>LEN(TRIM(H37))=0</formula>
    </cfRule>
  </conditionalFormatting>
  <pageMargins left="0" right="0" top="0" bottom="0" header="0.31496062992125984" footer="0.31496062992125984"/>
  <pageSetup paperSize="8" scale="54"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17</vt:i4>
      </vt:variant>
    </vt:vector>
  </HeadingPairs>
  <TitlesOfParts>
    <vt:vector size="30"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EE_ProtasovaIV</cp:lastModifiedBy>
  <cp:lastPrinted>2016-07-25T05:28:15Z</cp:lastPrinted>
  <dcterms:created xsi:type="dcterms:W3CDTF">2015-08-16T15:31:05Z</dcterms:created>
  <dcterms:modified xsi:type="dcterms:W3CDTF">2019-09-09T06:07:12Z</dcterms:modified>
</cp:coreProperties>
</file>