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H48" i="19"/>
  <c r="H46"/>
  <c r="K26"/>
  <c r="J26"/>
  <c r="I26"/>
  <c r="H26"/>
  <c r="H23" s="1"/>
  <c r="H20" s="1"/>
  <c r="K20"/>
  <c r="J20"/>
  <c r="I20"/>
  <c r="L27"/>
  <c r="O26"/>
  <c r="N26"/>
  <c r="M26"/>
  <c r="L26"/>
  <c r="O20"/>
  <c r="N20"/>
  <c r="M20"/>
  <c r="L20"/>
  <c r="F55" l="1"/>
  <c r="F57"/>
  <c r="F50"/>
  <c r="F47"/>
  <c r="F41"/>
  <c r="F39"/>
  <c r="F33"/>
  <c r="F31"/>
  <c r="T26"/>
  <c r="T20" s="1"/>
  <c r="F60"/>
  <c r="F58"/>
  <c r="F56"/>
  <c r="F54"/>
  <c r="F53"/>
  <c r="F51"/>
  <c r="F49"/>
  <c r="P48"/>
  <c r="P46"/>
  <c r="F44"/>
  <c r="F43"/>
  <c r="F42"/>
  <c r="F40"/>
  <c r="F38"/>
  <c r="F36"/>
  <c r="F35"/>
  <c r="F34"/>
  <c r="F32"/>
  <c r="F30"/>
  <c r="F29"/>
  <c r="F28"/>
  <c r="F26" s="1"/>
  <c r="E28"/>
  <c r="F27"/>
  <c r="E27"/>
  <c r="AA26"/>
  <c r="Z26"/>
  <c r="Y26"/>
  <c r="X26"/>
  <c r="X46" s="1"/>
  <c r="W26"/>
  <c r="V26"/>
  <c r="U26"/>
  <c r="S26"/>
  <c r="R26"/>
  <c r="Q26"/>
  <c r="P26"/>
  <c r="G26"/>
  <c r="E26"/>
  <c r="C26"/>
  <c r="C48" s="1"/>
  <c r="AB25"/>
  <c r="F25"/>
  <c r="E25"/>
  <c r="F24"/>
  <c r="X23"/>
  <c r="X20" s="1"/>
  <c r="P23"/>
  <c r="E23"/>
  <c r="AA20"/>
  <c r="Z20"/>
  <c r="Y20"/>
  <c r="W20"/>
  <c r="V20"/>
  <c r="U20"/>
  <c r="S20"/>
  <c r="R20"/>
  <c r="Q20"/>
  <c r="G20"/>
  <c r="C20"/>
  <c r="F23" s="1"/>
  <c r="F20" s="1"/>
  <c r="H21" i="14"/>
  <c r="G21"/>
  <c r="I21" s="1"/>
  <c r="AB28" i="19" l="1"/>
  <c r="AB27"/>
  <c r="E20"/>
  <c r="F48"/>
  <c r="E48"/>
  <c r="F46"/>
  <c r="AB23"/>
  <c r="P20"/>
  <c r="AB20" s="1"/>
  <c r="J20" i="17"/>
  <c r="I20"/>
  <c r="G20"/>
  <c r="F20"/>
  <c r="AB26" i="19" l="1"/>
  <c r="X48"/>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<sst xmlns="http://schemas.openxmlformats.org/spreadsheetml/2006/main" count="3434" uniqueCount="516">
  <si>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</si>
  <si>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</si>
  <si>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</si>
  <si>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</si>
  <si>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</si>
  <si>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</si>
  <si>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</si>
  <si>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</si>
  <si>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</si>
  <si>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</si>
  <si>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</si>
  <si>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</si>
  <si>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</si>
  <si>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</si>
  <si>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</si>
  <si>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</si>
  <si>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</si>
  <si>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</si>
  <si>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</si>
  <si>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</si>
  <si>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</si>
  <si>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</si>
  <si>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</si>
  <si>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</si>
  <si>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</si>
  <si>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</si>
  <si>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</si>
  <si>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</si>
  <si>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</si>
  <si>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</si>
  <si>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</si>
  <si>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</si>
  <si>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</si>
  <si>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</si>
  <si>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</si>
  <si>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</si>
  <si>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</si>
  <si>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</si>
  <si>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</si>
  <si>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</si>
  <si>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</si>
  <si>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</si>
  <si>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</si>
  <si>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</si>
  <si>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</si>
  <si>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</si>
  <si>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</si>
  <si>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</si>
  <si>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</si>
  <si>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</si>
  <si>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</si>
  <si>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</si>
  <si>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</si>
  <si>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</si>
  <si>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</si>
  <si>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</si>
  <si>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</si>
  <si>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</si>
  <si>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</si>
  <si>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</si>
  <si>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</si>
  <si>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</si>
  <si>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</si>
  <si>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</si>
  <si>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</si>
  <si>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</si>
  <si>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</si>
  <si>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</si>
  <si>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</si>
  <si>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</si>
  <si>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</si>
  <si>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</si>
  <si>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</si>
  <si>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</si>
  <si>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</si>
  <si>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</si>
  <si>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</si>
  <si>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</si>
  <si>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</si>
  <si>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</si>
  <si>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</si>
  <si>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</si>
  <si>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</si>
  <si>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</si>
  <si>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</si>
  <si>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</si>
  <si>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</si>
  <si>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</si>
  <si>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</si>
  <si>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</si>
  <si>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</si>
  <si>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</si>
  <si>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</si>
  <si>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</si>
  <si>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</si>
  <si>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</si>
  <si>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</si>
  <si>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</si>
  <si>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</si>
  <si>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</si>
  <si>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</si>
  <si>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</si>
  <si>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</si>
  <si>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</si>
  <si>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</si>
  <si>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</si>
  <si>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</si>
  <si>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</si>
  <si>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</si>
  <si>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</si>
  <si>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</si>
  <si>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</si>
  <si>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</si>
  <si>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</si>
  <si>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</si>
  <si>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</si>
  <si>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</si>
  <si>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</si>
  <si>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</si>
  <si>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</si>
  <si>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</si>
  <si>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</si>
  <si>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</si>
  <si>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</si>
  <si>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</si>
  <si>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</si>
  <si>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</si>
  <si>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</si>
  <si>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</si>
  <si>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</si>
  <si>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</si>
  <si>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</si>
  <si>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</si>
  <si>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</si>
  <si>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</si>
  <si>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</si>
  <si>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</si>
  <si>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</si>
  <si>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</si>
  <si>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</si>
  <si>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</si>
  <si>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</si>
  <si>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</si>
  <si>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</si>
  <si>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</si>
  <si>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</si>
  <si>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</si>
  <si>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</si>
  <si>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</si>
  <si>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</si>
  <si>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</si>
  <si>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</si>
  <si>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</si>
  <si>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</si>
  <si>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</si>
  <si>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</si>
  <si>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</si>
  <si>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</si>
  <si>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</si>
  <si>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</si>
  <si>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</si>
  <si>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</si>
  <si>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</si>
  <si>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</si>
  <si>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</si>
  <si>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</si>
  <si>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</si>
  <si>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</si>
  <si>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</si>
  <si>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</si>
  <si>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</si>
  <si>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</si>
  <si>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</si>
  <si>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</si>
  <si>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</si>
  <si>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</si>
  <si>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</si>
  <si>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</si>
  <si>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</si>
  <si>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</si>
  <si>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</si>
  <si>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</si>
  <si>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</si>
  <si>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</si>
  <si>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</si>
  <si>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</si>
  <si>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</si>
  <si>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</si>
  <si>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</si>
  <si>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</si>
  <si>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</si>
  <si>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</si>
  <si>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</si>
  <si>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</si>
  <si>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</si>
  <si>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</si>
  <si>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</si>
  <si>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</si>
  <si>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</si>
  <si>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</si>
  <si>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</si>
  <si>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</si>
  <si>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</si>
  <si>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</si>
  <si>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</si>
  <si>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</si>
  <si>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</si>
  <si>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</si>
  <si>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</si>
  <si>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</si>
  <si>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</si>
  <si>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</si>
  <si>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</si>
  <si>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</si>
  <si>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</si>
  <si>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</si>
  <si>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</si>
  <si>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</si>
  <si>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</si>
  <si>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</si>
  <si>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</si>
  <si>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</si>
  <si>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</si>
  <si>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</si>
  <si>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</si>
  <si>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</si>
  <si>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</si>
  <si>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</si>
  <si>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</si>
  <si>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</si>
  <si>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</si>
  <si>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</si>
  <si>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</si>
  <si>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</si>
  <si>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</si>
  <si>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</si>
  <si>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</si>
  <si>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</si>
  <si>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</si>
  <si>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</si>
  <si>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</si>
  <si>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</si>
  <si>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</si>
  <si>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</si>
  <si>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</si>
  <si>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</si>
  <si>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</si>
  <si>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</si>
  <si>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</si>
  <si>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</si>
  <si>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</si>
  <si>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</si>
  <si>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</si>
  <si>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</si>
  <si>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</si>
  <si>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</si>
  <si>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</si>
  <si>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</si>
  <si>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</si>
  <si>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</si>
  <si>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</si>
  <si>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</si>
  <si>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</si>
  <si>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</si>
  <si>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</si>
  <si>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</si>
  <si>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</si>
  <si>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</si>
  <si>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</si>
  <si>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</si>
  <si>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</si>
  <si>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</si>
  <si>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</si>
  <si>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</si>
  <si>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</si>
  <si>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</si>
  <si>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</si>
  <si>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</si>
  <si>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</si>
  <si>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</si>
  <si>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</si>
  <si>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</si>
  <si>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</si>
  <si>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</si>
  <si>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</si>
  <si>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</si>
  <si>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</si>
  <si>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</si>
  <si>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</si>
  <si>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</si>
  <si>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</si>
  <si>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</si>
  <si>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</si>
  <si>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</si>
  <si>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</si>
  <si>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</si>
  <si>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</si>
  <si>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</si>
  <si>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</si>
  <si>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</si>
  <si>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</si>
  <si>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</si>
  <si>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</si>
  <si>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</si>
  <si>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</si>
  <si>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</si>
  <si>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</si>
  <si>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</si>
  <si>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</si>
  <si>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</si>
  <si>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</si>
  <si>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</si>
  <si>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</si>
  <si>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</si>
  <si>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</si>
  <si>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</si>
  <si>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</si>
  <si>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</si>
  <si>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</si>
  <si>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</si>
  <si>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</si>
  <si>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</si>
  <si>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</si>
  <si>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</si>
  <si>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</si>
  <si>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</si>
  <si>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</si>
  <si>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</si>
  <si>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</si>
  <si>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</si>
  <si>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</si>
  <si>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</si>
  <si>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</si>
  <si>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</si>
  <si>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</si>
  <si>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</si>
  <si>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</si>
  <si>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</si>
  <si>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</si>
  <si>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</si>
  <si>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</si>
  <si>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</si>
  <si>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</si>
  <si>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</si>
  <si>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</si>
  <si>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</si>
  <si>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</si>
  <si>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</si>
  <si>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</si>
  <si>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</si>
  <si>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</si>
  <si>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</si>
  <si>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</si>
  <si>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</si>
  <si>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</si>
  <si>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</si>
  <si>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</si>
  <si>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</si>
  <si>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</si>
  <si>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</si>
  <si>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</si>
  <si>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</si>
  <si>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</si>
  <si>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</si>
  <si>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</si>
  <si>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</si>
  <si>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</si>
  <si>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</si>
  <si>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</si>
  <si>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</si>
  <si>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</si>
  <si>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</si>
  <si>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</si>
  <si>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</si>
  <si>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</si>
  <si>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</si>
  <si>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</si>
  <si>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</si>
  <si>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</si>
  <si>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</si>
  <si>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</si>
  <si>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</si>
  <si>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</si>
  <si>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</si>
  <si>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</si>
  <si>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</si>
  <si>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</si>
  <si>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</si>
  <si>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</si>
  <si>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</si>
  <si>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</si>
  <si>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</si>
  <si>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</si>
  <si>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</si>
  <si>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</si>
  <si>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</si>
  <si>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</si>
  <si>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</si>
  <si>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</si>
  <si>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</si>
  <si>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</si>
  <si>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</si>
  <si>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</si>
  <si>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</si>
  <si>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</si>
  <si>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</si>
  <si>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</si>
  <si>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</si>
  <si>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</si>
  <si>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</si>
  <si>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</si>
  <si>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</si>
  <si>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</si>
  <si>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</si>
  <si>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</si>
  <si>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</si>
  <si>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</si>
  <si>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</si>
  <si>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</si>
  <si>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</si>
  <si>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</si>
  <si>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</si>
  <si>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</si>
  <si>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</si>
  <si>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</si>
  <si>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</si>
  <si>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</si>
  <si>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</si>
  <si>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</si>
  <si>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</si>
  <si>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</si>
  <si>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</si>
  <si>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</si>
  <si>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</si>
  <si>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</si>
  <si>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</si>
  <si>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</si>
  <si>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</si>
  <si>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</si>
  <si>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</si>
  <si>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</si>
  <si>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</si>
  <si>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</si>
  <si>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</si>
  <si>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</si>
  <si>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</si>
  <si>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</si>
  <si>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</si>
  <si>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</si>
  <si>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</si>
  <si>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</si>
  <si>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</si>
  <si>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</si>
  <si>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</si>
  <si>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</si>
  <si>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</si>
  <si>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</si>
  <si>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</si>
  <si>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</si>
  <si>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</si>
  <si>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</si>
  <si>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</si>
  <si>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</si>
  <si>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</si>
  <si>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</si>
  <si>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</si>
  <si>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</si>
  <si>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</si>
  <si>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</si>
  <si>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</si>
  <si>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</si>
  <si>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</si>
  <si>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</si>
  <si>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</si>
  <si>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</si>
  <si>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</si>
  <si>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</si>
  <si>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</si>
  <si>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</si>
  <si>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</si>
  <si>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</si>
  <si>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</si>
  <si>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</si>
  <si>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</si>
  <si>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</si>
  <si>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</si>
  <si>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</si>
  <si>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</si>
  <si>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</si>
  <si>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</si>
  <si>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</si>
  <si>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</si>
  <si>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</si>
  <si>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</si>
  <si>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</si>
  <si>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</si>
  <si>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</si>
  <si>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</si>
  <si>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</si>
  <si>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J_ДВОСТ-195</t>
  </si>
  <si>
    <t>Техническое перевооружение объекта "Кабельная линия-6кВ" ТП -17  - ТП «Эм.з-д» (Ф-2)</t>
  </si>
  <si>
    <t xml:space="preserve">  Кабельная линия 6кВ ТП -17  - ТП «Эм.з-д» (Ф-2)</t>
  </si>
  <si>
    <t>ААБл 3х150</t>
  </si>
  <si>
    <t>ААБлу 3х185</t>
  </si>
  <si>
    <t>Акт № б/н от 17.10.2018г., Хабаровская дистанция электроснабжения</t>
  </si>
  <si>
    <t>Техническое перевооружение с заменой КЛ малого сечения ААБл 150 мм2 на ААБЛу 3х185 мм 2*1,6 км.</t>
  </si>
  <si>
    <t>1,6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</si>
  <si>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</si>
  <si>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</si>
  <si>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</si>
  <si>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</si>
  <si>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</si>
  <si>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</si>
  <si>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</si>
  <si>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 xml:space="preserve">План 2019 года </t>
  </si>
  <si>
    <t>Кабельная линия 6кВ ТП -17  - ТП «Эм.з-д» (Ф-2), находятся в эксплуатации с  2001 года, выполнена кабелем ААбл 3х150, не соответствует нагрузкам.  Необходима замена кабеля, который не соответствует технической политике ОАО "РЖД", замена кабеля протяженностью 1,54км (уточняется при разработке ПД)</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</si>
</sst>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52">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D44" sqref="D44"/>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513</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499</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500</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t="s">
        <v>506</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25.18</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20.98</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51" priority="2" operator="containsText" text="Х!">
      <formula>NOT(ISERROR(SEARCH("Х!",A5)))</formula>
    </cfRule>
  </conditionalFormatting>
  <conditionalFormatting sqref="A5:C5">
    <cfRule type="containsText" dxfId="15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J_ДВОСТ-195</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линия-6кВ" ТП -17  - ТП «Эм.з-д» (Ф-2)</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2" sqref="B22"/>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J_ДВОСТ-195</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линия-6кВ" ТП -17  - ТП «Эм.з-д» (Ф-2)</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линия-6кВ" ТП -17  - ТП «Эм.з-д» (Ф-2)</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J_ДВОСТ-195</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линия-6кВ" ТП -17  - ТП «Эм.з-д» (Ф-2)</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J_ДВОСТ-195</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линия-6кВ" ТП -17  - ТП «Эм.з-д» (Ф-2)</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R25" sqref="R25"/>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J_ДВОСТ-195</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линия-6кВ" ТП -17  - ТП «Эм.з-д» (Ф-2)</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501</v>
      </c>
      <c r="C21" s="271" t="str">
        <f>B21</f>
        <v xml:space="preserve">  Кабельная линия 6кВ ТП -17  - ТП «Эм.з-д» (Ф-2)</v>
      </c>
      <c r="D21" s="271" t="s">
        <v>501</v>
      </c>
      <c r="E21" s="271" t="str">
        <f>D21</f>
        <v xml:space="preserve">  Кабельная линия 6кВ ТП -17  - ТП «Эм.з-д» (Ф-2)</v>
      </c>
      <c r="F21" s="271">
        <v>6</v>
      </c>
      <c r="G21" s="271">
        <f>F21</f>
        <v>6</v>
      </c>
      <c r="H21" s="271">
        <f>F21</f>
        <v>6</v>
      </c>
      <c r="I21" s="271">
        <f>G21</f>
        <v>6</v>
      </c>
      <c r="J21" s="271">
        <v>2001</v>
      </c>
      <c r="K21" s="271" t="s">
        <v>22</v>
      </c>
      <c r="L21" s="271">
        <v>2</v>
      </c>
      <c r="M21" s="271" t="s">
        <v>502</v>
      </c>
      <c r="N21" s="271" t="s">
        <v>503</v>
      </c>
      <c r="O21" s="271" t="s">
        <v>511</v>
      </c>
      <c r="P21" s="271" t="s">
        <v>511</v>
      </c>
      <c r="Q21" s="271">
        <v>1.54</v>
      </c>
      <c r="R21" s="271">
        <v>1.54</v>
      </c>
      <c r="S21" s="271" t="s">
        <v>136</v>
      </c>
      <c r="T21" s="271" t="s">
        <v>136</v>
      </c>
      <c r="U21" s="271" t="s">
        <v>136</v>
      </c>
      <c r="V21" s="271" t="s">
        <v>496</v>
      </c>
      <c r="W21" s="271" t="s">
        <v>496</v>
      </c>
      <c r="X21" s="271" t="s">
        <v>136</v>
      </c>
      <c r="Y21" s="271" t="s">
        <v>136</v>
      </c>
      <c r="Z21" s="271" t="s">
        <v>504</v>
      </c>
      <c r="AA21" s="271" t="s">
        <v>505</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0"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J_ДВОСТ-195</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линия-6кВ" ТП -17  - ТП «Эм.з-д» (Ф-2)</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63" customHeight="1">
      <c r="A20" s="274" t="s">
        <v>19</v>
      </c>
      <c r="B20" s="275" t="s">
        <v>492</v>
      </c>
      <c r="C20" s="277" t="s">
        <v>515</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25.18</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2021</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2023</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4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J_ДВОСТ-195</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линия-6кВ" ТП -17  - ТП «Эм.з-д» (Ф-2)</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7" t="s">
        <v>9</v>
      </c>
      <c r="B3" s="327"/>
      <c r="C3" s="327"/>
      <c r="D3" s="327"/>
      <c r="E3" s="327"/>
      <c r="F3" s="327"/>
      <c r="G3" s="327"/>
      <c r="H3" s="327"/>
      <c r="I3" s="327"/>
      <c r="J3" s="327"/>
      <c r="K3" s="327"/>
      <c r="L3" s="327"/>
      <c r="M3" s="327"/>
      <c r="N3" s="327"/>
      <c r="O3" s="327"/>
      <c r="P3" s="11"/>
      <c r="Q3" s="11"/>
      <c r="R3" s="11"/>
      <c r="S3" s="11"/>
      <c r="T3" s="11"/>
      <c r="U3" s="11"/>
      <c r="V3" s="11"/>
      <c r="W3" s="11"/>
      <c r="X3" s="11"/>
      <c r="Y3" s="11"/>
      <c r="Z3" s="11"/>
    </row>
    <row r="4" spans="1:28" s="10" customFormat="1" ht="18.75">
      <c r="A4" s="327"/>
      <c r="B4" s="327"/>
      <c r="C4" s="327"/>
      <c r="D4" s="327"/>
      <c r="E4" s="327"/>
      <c r="F4" s="327"/>
      <c r="G4" s="327"/>
      <c r="H4" s="327"/>
      <c r="I4" s="327"/>
      <c r="J4" s="327"/>
      <c r="K4" s="327"/>
      <c r="L4" s="327"/>
      <c r="M4" s="327"/>
      <c r="N4" s="327"/>
      <c r="O4" s="327"/>
      <c r="P4" s="11"/>
      <c r="Q4" s="11"/>
      <c r="R4" s="11"/>
      <c r="S4" s="11"/>
      <c r="T4" s="11"/>
      <c r="U4" s="11"/>
      <c r="V4" s="11"/>
      <c r="W4" s="11"/>
      <c r="X4" s="11"/>
      <c r="Y4" s="11"/>
      <c r="Z4" s="11"/>
    </row>
    <row r="5" spans="1:28" s="10" customFormat="1" ht="18.75">
      <c r="A5" s="3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5"/>
      <c r="C5" s="325"/>
      <c r="D5" s="325"/>
      <c r="E5" s="325"/>
      <c r="F5" s="325"/>
      <c r="G5" s="325"/>
      <c r="H5" s="325"/>
      <c r="I5" s="325"/>
      <c r="J5" s="325"/>
      <c r="K5" s="325"/>
      <c r="L5" s="325"/>
      <c r="M5" s="325"/>
      <c r="N5" s="325"/>
      <c r="O5" s="325"/>
      <c r="P5" s="11"/>
      <c r="Q5" s="11"/>
      <c r="R5" s="11"/>
      <c r="S5" s="11"/>
      <c r="T5" s="11"/>
      <c r="U5" s="11"/>
      <c r="V5" s="11"/>
      <c r="W5" s="11"/>
      <c r="X5" s="11"/>
      <c r="Y5" s="11"/>
      <c r="Z5" s="11"/>
    </row>
    <row r="6" spans="1:28" s="10" customFormat="1" ht="18.75">
      <c r="A6" s="326" t="s">
        <v>8</v>
      </c>
      <c r="B6" s="326"/>
      <c r="C6" s="326"/>
      <c r="D6" s="326"/>
      <c r="E6" s="326"/>
      <c r="F6" s="326"/>
      <c r="G6" s="326"/>
      <c r="H6" s="326"/>
      <c r="I6" s="326"/>
      <c r="J6" s="326"/>
      <c r="K6" s="326"/>
      <c r="L6" s="326"/>
      <c r="M6" s="326"/>
      <c r="N6" s="326"/>
      <c r="O6" s="326"/>
      <c r="P6" s="11"/>
      <c r="Q6" s="11"/>
      <c r="R6" s="11"/>
      <c r="S6" s="11"/>
      <c r="T6" s="11"/>
      <c r="U6" s="11"/>
      <c r="V6" s="11"/>
      <c r="W6" s="11"/>
      <c r="X6" s="11"/>
      <c r="Y6" s="11"/>
      <c r="Z6" s="11"/>
    </row>
    <row r="7" spans="1:28" s="10" customFormat="1" ht="18.75">
      <c r="A7" s="327"/>
      <c r="B7" s="327"/>
      <c r="C7" s="327"/>
      <c r="D7" s="327"/>
      <c r="E7" s="327"/>
      <c r="F7" s="327"/>
      <c r="G7" s="327"/>
      <c r="H7" s="327"/>
      <c r="I7" s="327"/>
      <c r="J7" s="327"/>
      <c r="K7" s="327"/>
      <c r="L7" s="327"/>
      <c r="M7" s="327"/>
      <c r="N7" s="327"/>
      <c r="O7" s="327"/>
      <c r="P7" s="11"/>
      <c r="Q7" s="11"/>
      <c r="R7" s="11"/>
      <c r="S7" s="11"/>
      <c r="T7" s="11"/>
      <c r="U7" s="11"/>
      <c r="V7" s="11"/>
      <c r="W7" s="11"/>
      <c r="X7" s="11"/>
      <c r="Y7" s="11"/>
      <c r="Z7" s="11"/>
    </row>
    <row r="8" spans="1:28" s="10" customFormat="1" ht="18.75">
      <c r="A8" s="325" t="str">
        <f>' 1. паспорт местополож'!A8:C8</f>
        <v>J_ДВОСТ-195</v>
      </c>
      <c r="B8" s="325"/>
      <c r="C8" s="325"/>
      <c r="D8" s="325"/>
      <c r="E8" s="325"/>
      <c r="F8" s="325"/>
      <c r="G8" s="325"/>
      <c r="H8" s="325"/>
      <c r="I8" s="325"/>
      <c r="J8" s="325"/>
      <c r="K8" s="325"/>
      <c r="L8" s="325"/>
      <c r="M8" s="325"/>
      <c r="N8" s="325"/>
      <c r="O8" s="325"/>
      <c r="P8" s="11"/>
      <c r="Q8" s="11"/>
      <c r="R8" s="11"/>
      <c r="S8" s="11"/>
      <c r="T8" s="11"/>
      <c r="U8" s="11"/>
      <c r="V8" s="11"/>
      <c r="W8" s="11"/>
      <c r="X8" s="11"/>
      <c r="Y8" s="11"/>
      <c r="Z8" s="11"/>
    </row>
    <row r="9" spans="1:28" s="10" customFormat="1" ht="18.75">
      <c r="A9" s="326" t="s">
        <v>7</v>
      </c>
      <c r="B9" s="326"/>
      <c r="C9" s="326"/>
      <c r="D9" s="326"/>
      <c r="E9" s="326"/>
      <c r="F9" s="326"/>
      <c r="G9" s="326"/>
      <c r="H9" s="326"/>
      <c r="I9" s="326"/>
      <c r="J9" s="326"/>
      <c r="K9" s="326"/>
      <c r="L9" s="326"/>
      <c r="M9" s="326"/>
      <c r="N9" s="326"/>
      <c r="O9" s="326"/>
      <c r="P9" s="11"/>
      <c r="Q9" s="11"/>
      <c r="R9" s="11"/>
      <c r="S9" s="11"/>
      <c r="T9" s="11"/>
      <c r="U9" s="11"/>
      <c r="V9" s="11"/>
      <c r="W9" s="11"/>
      <c r="X9" s="11"/>
      <c r="Y9" s="11"/>
      <c r="Z9" s="11"/>
    </row>
    <row r="10" spans="1:28" s="7" customFormat="1" ht="15.75" customHeight="1">
      <c r="A10" s="328"/>
      <c r="B10" s="328"/>
      <c r="C10" s="328"/>
      <c r="D10" s="328"/>
      <c r="E10" s="328"/>
      <c r="F10" s="328"/>
      <c r="G10" s="328"/>
      <c r="H10" s="328"/>
      <c r="I10" s="328"/>
      <c r="J10" s="328"/>
      <c r="K10" s="328"/>
      <c r="L10" s="328"/>
      <c r="M10" s="328"/>
      <c r="N10" s="328"/>
      <c r="O10" s="328"/>
      <c r="P10" s="8"/>
      <c r="Q10" s="8"/>
      <c r="R10" s="8"/>
      <c r="S10" s="8"/>
      <c r="T10" s="8"/>
      <c r="U10" s="8"/>
      <c r="V10" s="8"/>
      <c r="W10" s="8"/>
      <c r="X10" s="8"/>
      <c r="Y10" s="8"/>
      <c r="Z10" s="8"/>
    </row>
    <row r="11" spans="1:28" s="2" customFormat="1" ht="16.5">
      <c r="A11" s="325" t="str">
        <f>' 1. паспорт местополож'!A11:C11</f>
        <v>Техническое перевооружение объекта "Кабельная линия-6кВ" ТП -17  - ТП «Эм.з-д» (Ф-2)</v>
      </c>
      <c r="B11" s="325"/>
      <c r="C11" s="325"/>
      <c r="D11" s="325"/>
      <c r="E11" s="325"/>
      <c r="F11" s="325"/>
      <c r="G11" s="325"/>
      <c r="H11" s="325"/>
      <c r="I11" s="325"/>
      <c r="J11" s="325"/>
      <c r="K11" s="325"/>
      <c r="L11" s="325"/>
      <c r="M11" s="325"/>
      <c r="N11" s="325"/>
      <c r="O11" s="325"/>
      <c r="P11" s="6"/>
      <c r="Q11" s="6"/>
      <c r="R11" s="6"/>
      <c r="S11" s="6"/>
      <c r="T11" s="6"/>
      <c r="U11" s="6"/>
      <c r="V11" s="6"/>
      <c r="W11" s="6"/>
      <c r="X11" s="6"/>
      <c r="Y11" s="6"/>
      <c r="Z11" s="6"/>
    </row>
    <row r="12" spans="1:28" s="2" customFormat="1" ht="15" customHeight="1">
      <c r="A12" s="326" t="s">
        <v>5</v>
      </c>
      <c r="B12" s="326"/>
      <c r="C12" s="326"/>
      <c r="D12" s="326"/>
      <c r="E12" s="326"/>
      <c r="F12" s="326"/>
      <c r="G12" s="326"/>
      <c r="H12" s="326"/>
      <c r="I12" s="326"/>
      <c r="J12" s="326"/>
      <c r="K12" s="326"/>
      <c r="L12" s="326"/>
      <c r="M12" s="326"/>
      <c r="N12" s="326"/>
      <c r="O12" s="326"/>
      <c r="P12" s="4"/>
      <c r="Q12" s="4"/>
      <c r="R12" s="4"/>
      <c r="S12" s="4"/>
      <c r="T12" s="4"/>
      <c r="U12" s="4"/>
      <c r="V12" s="4"/>
      <c r="W12" s="4"/>
      <c r="X12" s="4"/>
      <c r="Y12" s="4"/>
      <c r="Z12" s="4"/>
    </row>
    <row r="13" spans="1:28" s="2" customFormat="1" ht="42.75" customHeight="1">
      <c r="A13" s="326"/>
      <c r="B13" s="326"/>
      <c r="C13" s="326"/>
      <c r="D13" s="326"/>
      <c r="E13" s="326"/>
      <c r="F13" s="326"/>
      <c r="G13" s="326"/>
      <c r="H13" s="326"/>
      <c r="I13" s="326"/>
      <c r="J13" s="326"/>
      <c r="K13" s="326"/>
      <c r="L13" s="326"/>
      <c r="M13" s="326"/>
      <c r="N13" s="326"/>
      <c r="O13" s="326"/>
      <c r="P13" s="3"/>
      <c r="Q13" s="3"/>
      <c r="R13" s="3"/>
      <c r="S13" s="3"/>
      <c r="T13" s="3"/>
      <c r="U13" s="3"/>
      <c r="V13" s="3"/>
      <c r="W13" s="3"/>
    </row>
    <row r="14" spans="1:28" s="2" customFormat="1" ht="27" customHeight="1">
      <c r="A14" s="324" t="s">
        <v>203</v>
      </c>
      <c r="B14" s="324"/>
      <c r="C14" s="324"/>
      <c r="D14" s="324"/>
      <c r="E14" s="324"/>
      <c r="F14" s="324"/>
      <c r="G14" s="324"/>
      <c r="H14" s="324"/>
      <c r="I14" s="324"/>
      <c r="J14" s="324"/>
      <c r="K14" s="324"/>
      <c r="L14" s="324"/>
      <c r="M14" s="324"/>
      <c r="N14" s="324"/>
      <c r="O14" s="324"/>
      <c r="P14" s="5"/>
      <c r="Q14" s="5"/>
      <c r="R14" s="5"/>
      <c r="S14" s="5"/>
      <c r="T14" s="5"/>
      <c r="U14" s="5"/>
      <c r="V14" s="5"/>
      <c r="W14" s="5"/>
      <c r="X14" s="5"/>
      <c r="Y14" s="5"/>
      <c r="Z14" s="5"/>
    </row>
    <row r="15" spans="1:28" s="2" customFormat="1" ht="56.25" customHeight="1">
      <c r="A15" s="323"/>
      <c r="B15" s="323"/>
      <c r="C15" s="32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9" t="s">
        <v>41</v>
      </c>
      <c r="F16" s="330"/>
      <c r="G16" s="330"/>
      <c r="H16" s="330"/>
      <c r="I16" s="331"/>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K30" sqref="K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J_ДВОСТ-195</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линия-6кВ" ТП -17  - ТП «Эм.з-д» (Ф-2)</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44197</v>
      </c>
      <c r="D27" s="282">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5" activePane="bottomRight" state="frozen"/>
      <selection activeCell="A3" sqref="A3"/>
      <selection pane="topRight" activeCell="I3" sqref="I3"/>
      <selection pane="bottomLeft" activeCell="A20" sqref="A20"/>
      <selection pane="bottomRight" activeCell="H20" sqref="H20:K6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J_ДВОСТ-195</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линия-6кВ" ТП -17  - ТП «Эм.з-д» (Ф-2)</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514</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507</v>
      </c>
      <c r="F18" s="252" t="s">
        <v>508</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25.176000000000002</v>
      </c>
      <c r="D20" s="137" t="s">
        <v>244</v>
      </c>
      <c r="E20" s="137">
        <f>C20</f>
        <v>25.176000000000002</v>
      </c>
      <c r="F20" s="137">
        <f t="shared" ref="F20" si="0">F23</f>
        <v>25.176000000000002</v>
      </c>
      <c r="G20" s="137">
        <f t="shared" ref="G20:AA20" si="1">SUM(G21:G25)</f>
        <v>0</v>
      </c>
      <c r="H20" s="137">
        <f t="shared" ref="H20:K20" si="2">SUM(H21:H25)</f>
        <v>0</v>
      </c>
      <c r="I20" s="137">
        <f t="shared" si="2"/>
        <v>0</v>
      </c>
      <c r="J20" s="137">
        <f t="shared" si="2"/>
        <v>0</v>
      </c>
      <c r="K20" s="137">
        <f t="shared" si="2"/>
        <v>0</v>
      </c>
      <c r="L20" s="137">
        <f t="shared" ref="L20:O20" si="3">SUM(L21:L25)</f>
        <v>1.7999999999999998</v>
      </c>
      <c r="M20" s="137">
        <f t="shared" si="3"/>
        <v>0</v>
      </c>
      <c r="N20" s="137">
        <f t="shared" si="3"/>
        <v>0</v>
      </c>
      <c r="O20" s="137">
        <f t="shared" si="3"/>
        <v>0</v>
      </c>
      <c r="P20" s="137">
        <f t="shared" si="1"/>
        <v>0</v>
      </c>
      <c r="Q20" s="137">
        <f t="shared" si="1"/>
        <v>0</v>
      </c>
      <c r="R20" s="137">
        <f t="shared" si="1"/>
        <v>0</v>
      </c>
      <c r="S20" s="137">
        <f t="shared" si="1"/>
        <v>0</v>
      </c>
      <c r="T20" s="137">
        <f t="shared" si="1"/>
        <v>23.376000000000001</v>
      </c>
      <c r="U20" s="137">
        <f t="shared" si="1"/>
        <v>0</v>
      </c>
      <c r="V20" s="137">
        <f t="shared" si="1"/>
        <v>0</v>
      </c>
      <c r="W20" s="137">
        <f t="shared" si="1"/>
        <v>0</v>
      </c>
      <c r="X20" s="137">
        <f t="shared" si="1"/>
        <v>0</v>
      </c>
      <c r="Y20" s="137">
        <f t="shared" si="1"/>
        <v>0</v>
      </c>
      <c r="Z20" s="137">
        <f t="shared" si="1"/>
        <v>0</v>
      </c>
      <c r="AA20" s="137">
        <f t="shared" si="1"/>
        <v>0</v>
      </c>
      <c r="AB20" s="137">
        <f>H20+L20+P20+T20+X20</f>
        <v>25.176000000000002</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14.8</v>
      </c>
      <c r="D23" s="137" t="s">
        <v>244</v>
      </c>
      <c r="E23" s="137">
        <f>C23</f>
        <v>14.8</v>
      </c>
      <c r="F23" s="137">
        <f>C20</f>
        <v>25.176000000000002</v>
      </c>
      <c r="G23" s="137">
        <v>0</v>
      </c>
      <c r="H23" s="136">
        <f>H26*1.18</f>
        <v>0</v>
      </c>
      <c r="I23" s="137" t="s">
        <v>244</v>
      </c>
      <c r="J23" s="137" t="s">
        <v>244</v>
      </c>
      <c r="K23" s="137" t="s">
        <v>244</v>
      </c>
      <c r="L23" s="136">
        <v>1.7999999999999998</v>
      </c>
      <c r="M23" s="137" t="s">
        <v>244</v>
      </c>
      <c r="N23" s="137" t="s">
        <v>244</v>
      </c>
      <c r="O23" s="137" t="s">
        <v>244</v>
      </c>
      <c r="P23" s="136">
        <f>P26*1.18</f>
        <v>0</v>
      </c>
      <c r="Q23" s="137" t="s">
        <v>244</v>
      </c>
      <c r="R23" s="137" t="s">
        <v>244</v>
      </c>
      <c r="S23" s="137" t="s">
        <v>244</v>
      </c>
      <c r="T23" s="136">
        <v>13</v>
      </c>
      <c r="U23" s="137" t="s">
        <v>244</v>
      </c>
      <c r="V23" s="137" t="s">
        <v>244</v>
      </c>
      <c r="W23" s="137" t="s">
        <v>244</v>
      </c>
      <c r="X23" s="136">
        <f>X26*1.18</f>
        <v>0</v>
      </c>
      <c r="Y23" s="137" t="s">
        <v>244</v>
      </c>
      <c r="Z23" s="137" t="s">
        <v>244</v>
      </c>
      <c r="AA23" s="137" t="s">
        <v>244</v>
      </c>
      <c r="AB23" s="137">
        <f>H23+L23+P23++T23+X23</f>
        <v>14.8</v>
      </c>
      <c r="AC23" s="137" t="s">
        <v>244</v>
      </c>
    </row>
    <row r="24" spans="1:29" ht="16.5">
      <c r="A24" s="132" t="s">
        <v>264</v>
      </c>
      <c r="B24" s="133" t="s">
        <v>265</v>
      </c>
      <c r="C24" s="137">
        <v>0</v>
      </c>
      <c r="D24" s="137" t="s">
        <v>244</v>
      </c>
      <c r="E24" s="137">
        <v>0</v>
      </c>
      <c r="F24" s="137">
        <f t="shared" ref="F24:F60" si="4">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10.376000000000001</v>
      </c>
      <c r="D25" s="137" t="s">
        <v>244</v>
      </c>
      <c r="E25" s="137">
        <f>C25</f>
        <v>10.376000000000001</v>
      </c>
      <c r="F25" s="137">
        <f>C25</f>
        <v>10.376000000000001</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10.376000000000001</v>
      </c>
      <c r="U25" s="137" t="s">
        <v>244</v>
      </c>
      <c r="V25" s="137" t="s">
        <v>244</v>
      </c>
      <c r="W25" s="137" t="s">
        <v>244</v>
      </c>
      <c r="X25" s="136">
        <v>0</v>
      </c>
      <c r="Y25" s="137" t="s">
        <v>244</v>
      </c>
      <c r="Z25" s="137" t="s">
        <v>244</v>
      </c>
      <c r="AA25" s="137" t="s">
        <v>244</v>
      </c>
      <c r="AB25" s="137">
        <f>H25+L25+P25+T25+X25</f>
        <v>10.376000000000001</v>
      </c>
      <c r="AC25" s="137" t="s">
        <v>244</v>
      </c>
    </row>
    <row r="26" spans="1:29" ht="33">
      <c r="A26" s="130" t="s">
        <v>20</v>
      </c>
      <c r="B26" s="131" t="s">
        <v>268</v>
      </c>
      <c r="C26" s="137">
        <f>C27+C28</f>
        <v>20.98</v>
      </c>
      <c r="D26" s="137" t="s">
        <v>244</v>
      </c>
      <c r="E26" s="137">
        <f t="shared" ref="E26:F26" si="5">E27+E28</f>
        <v>20.98</v>
      </c>
      <c r="F26" s="137">
        <f t="shared" si="5"/>
        <v>20.98</v>
      </c>
      <c r="G26" s="137">
        <f t="shared" ref="G26:AA26" si="6">SUM(G27:G30)</f>
        <v>0</v>
      </c>
      <c r="H26" s="137">
        <f>SUM(H27:H30)</f>
        <v>0</v>
      </c>
      <c r="I26" s="137">
        <f t="shared" ref="I26:K26" si="7">SUM(I27:I30)</f>
        <v>0</v>
      </c>
      <c r="J26" s="137">
        <f t="shared" si="7"/>
        <v>0</v>
      </c>
      <c r="K26" s="137">
        <f t="shared" si="7"/>
        <v>0</v>
      </c>
      <c r="L26" s="137">
        <f t="shared" ref="L26:O26" si="8">SUM(L27:L30)</f>
        <v>0</v>
      </c>
      <c r="M26" s="137">
        <f t="shared" si="8"/>
        <v>0</v>
      </c>
      <c r="N26" s="137">
        <f t="shared" si="8"/>
        <v>0</v>
      </c>
      <c r="O26" s="137">
        <f t="shared" si="8"/>
        <v>0</v>
      </c>
      <c r="P26" s="137">
        <f>SUM(P27:P30)</f>
        <v>0</v>
      </c>
      <c r="Q26" s="137">
        <f t="shared" si="6"/>
        <v>0</v>
      </c>
      <c r="R26" s="137">
        <f t="shared" si="6"/>
        <v>0</v>
      </c>
      <c r="S26" s="137">
        <f t="shared" si="6"/>
        <v>0</v>
      </c>
      <c r="T26" s="137">
        <f>SUM(T27:T30)</f>
        <v>19.48</v>
      </c>
      <c r="U26" s="137">
        <f t="shared" si="6"/>
        <v>0</v>
      </c>
      <c r="V26" s="137">
        <f t="shared" si="6"/>
        <v>0</v>
      </c>
      <c r="W26" s="137">
        <f t="shared" si="6"/>
        <v>0</v>
      </c>
      <c r="X26" s="137">
        <f>SUM(X27:X30)</f>
        <v>0</v>
      </c>
      <c r="Y26" s="137">
        <f t="shared" si="6"/>
        <v>0</v>
      </c>
      <c r="Z26" s="137">
        <f t="shared" si="6"/>
        <v>0</v>
      </c>
      <c r="AA26" s="137">
        <f t="shared" si="6"/>
        <v>0</v>
      </c>
      <c r="AB26" s="137">
        <f>AB27+AB28</f>
        <v>19.48</v>
      </c>
      <c r="AC26" s="137" t="s">
        <v>244</v>
      </c>
    </row>
    <row r="27" spans="1:29" ht="16.5">
      <c r="A27" s="130" t="s">
        <v>269</v>
      </c>
      <c r="B27" s="133" t="s">
        <v>270</v>
      </c>
      <c r="C27" s="137">
        <v>1.5</v>
      </c>
      <c r="D27" s="137" t="s">
        <v>244</v>
      </c>
      <c r="E27" s="137">
        <f>C27</f>
        <v>1.5</v>
      </c>
      <c r="F27" s="137">
        <f>C27</f>
        <v>1.5</v>
      </c>
      <c r="G27" s="137">
        <v>0</v>
      </c>
      <c r="H27" s="136">
        <v>0</v>
      </c>
      <c r="I27" s="137" t="s">
        <v>244</v>
      </c>
      <c r="J27" s="137" t="s">
        <v>244</v>
      </c>
      <c r="K27" s="137" t="s">
        <v>244</v>
      </c>
      <c r="L27" s="136">
        <f>G27</f>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v>
      </c>
      <c r="AC27" s="137" t="s">
        <v>244</v>
      </c>
    </row>
    <row r="28" spans="1:29" ht="16.5">
      <c r="A28" s="130" t="s">
        <v>271</v>
      </c>
      <c r="B28" s="133" t="s">
        <v>272</v>
      </c>
      <c r="C28" s="137">
        <v>19.48</v>
      </c>
      <c r="D28" s="137" t="s">
        <v>244</v>
      </c>
      <c r="E28" s="137">
        <f>C28</f>
        <v>19.48</v>
      </c>
      <c r="F28" s="137">
        <f>C28</f>
        <v>19.48</v>
      </c>
      <c r="G28" s="137">
        <v>0</v>
      </c>
      <c r="H28" s="136">
        <v>0</v>
      </c>
      <c r="I28" s="137" t="s">
        <v>244</v>
      </c>
      <c r="J28" s="137" t="s">
        <v>244</v>
      </c>
      <c r="K28" s="137" t="s">
        <v>244</v>
      </c>
      <c r="L28" s="136">
        <v>0</v>
      </c>
      <c r="M28" s="137" t="s">
        <v>244</v>
      </c>
      <c r="N28" s="137" t="s">
        <v>244</v>
      </c>
      <c r="O28" s="137" t="s">
        <v>244</v>
      </c>
      <c r="P28" s="136">
        <v>0</v>
      </c>
      <c r="Q28" s="137" t="s">
        <v>244</v>
      </c>
      <c r="R28" s="137" t="s">
        <v>244</v>
      </c>
      <c r="S28" s="137" t="s">
        <v>244</v>
      </c>
      <c r="T28" s="136">
        <v>19.48</v>
      </c>
      <c r="U28" s="137" t="s">
        <v>244</v>
      </c>
      <c r="V28" s="137" t="s">
        <v>244</v>
      </c>
      <c r="W28" s="137" t="s">
        <v>244</v>
      </c>
      <c r="X28" s="136">
        <v>0</v>
      </c>
      <c r="Y28" s="137" t="s">
        <v>244</v>
      </c>
      <c r="Z28" s="137" t="s">
        <v>244</v>
      </c>
      <c r="AA28" s="137" t="s">
        <v>244</v>
      </c>
      <c r="AB28" s="137">
        <f>H28+L28+P28+T28+X28</f>
        <v>19.48</v>
      </c>
      <c r="AC28" s="137" t="s">
        <v>244</v>
      </c>
    </row>
    <row r="29" spans="1:29" ht="16.5">
      <c r="A29" s="130" t="s">
        <v>273</v>
      </c>
      <c r="B29" s="133" t="s">
        <v>274</v>
      </c>
      <c r="C29" s="137">
        <v>0</v>
      </c>
      <c r="D29" s="137" t="s">
        <v>244</v>
      </c>
      <c r="E29" s="137">
        <v>0</v>
      </c>
      <c r="F29" s="137">
        <f t="shared" si="4"/>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4"/>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f t="shared" ref="F31" si="9">G31+H31+L31+P31+T31+X31</f>
        <v>0</v>
      </c>
      <c r="G31" s="137">
        <v>0</v>
      </c>
      <c r="H31" s="136">
        <v>0</v>
      </c>
      <c r="I31" s="137" t="s">
        <v>244</v>
      </c>
      <c r="J31" s="137" t="s">
        <v>244</v>
      </c>
      <c r="K31" s="137" t="s">
        <v>244</v>
      </c>
      <c r="L31" s="136">
        <v>0</v>
      </c>
      <c r="M31" s="137" t="s">
        <v>244</v>
      </c>
      <c r="N31" s="137" t="s">
        <v>244</v>
      </c>
      <c r="O31" s="137" t="s">
        <v>244</v>
      </c>
      <c r="P31" s="136">
        <v>0</v>
      </c>
      <c r="Q31" s="137" t="s">
        <v>244</v>
      </c>
      <c r="R31" s="137" t="s">
        <v>244</v>
      </c>
      <c r="S31" s="137" t="s">
        <v>244</v>
      </c>
      <c r="T31" s="136">
        <v>0</v>
      </c>
      <c r="U31" s="137" t="s">
        <v>244</v>
      </c>
      <c r="V31" s="137" t="s">
        <v>244</v>
      </c>
      <c r="W31" s="137" t="s">
        <v>244</v>
      </c>
      <c r="X31" s="136">
        <v>0</v>
      </c>
      <c r="Y31" s="137" t="s">
        <v>244</v>
      </c>
      <c r="Z31" s="137" t="s">
        <v>244</v>
      </c>
      <c r="AA31" s="137" t="s">
        <v>244</v>
      </c>
      <c r="AB31" s="137">
        <v>0</v>
      </c>
      <c r="AC31" s="137" t="s">
        <v>244</v>
      </c>
    </row>
    <row r="32" spans="1:29" ht="16.5">
      <c r="A32" s="132" t="s">
        <v>278</v>
      </c>
      <c r="B32" s="135" t="s">
        <v>279</v>
      </c>
      <c r="C32" s="137">
        <v>0</v>
      </c>
      <c r="D32" s="137" t="s">
        <v>244</v>
      </c>
      <c r="E32" s="137">
        <v>0</v>
      </c>
      <c r="F32" s="137">
        <f t="shared" si="4"/>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f t="shared" ref="F33" si="10">G33+H33+L33+P33+T33+X33</f>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4"/>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4"/>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4"/>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1.54</v>
      </c>
      <c r="D37" s="137" t="s">
        <v>244</v>
      </c>
      <c r="E37" s="137">
        <v>1.54</v>
      </c>
      <c r="F37" s="137">
        <v>1.54</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7">
        <v>1.54</v>
      </c>
      <c r="U37" s="137" t="s">
        <v>244</v>
      </c>
      <c r="V37" s="137" t="s">
        <v>244</v>
      </c>
      <c r="W37" s="137" t="s">
        <v>244</v>
      </c>
      <c r="X37" s="136">
        <v>0</v>
      </c>
      <c r="Y37" s="137" t="s">
        <v>244</v>
      </c>
      <c r="Z37" s="137" t="s">
        <v>244</v>
      </c>
      <c r="AA37" s="137" t="s">
        <v>244</v>
      </c>
      <c r="AB37" s="137">
        <v>1.54</v>
      </c>
      <c r="AC37" s="137" t="s">
        <v>244</v>
      </c>
    </row>
    <row r="38" spans="1:30" ht="16.5">
      <c r="A38" s="132" t="s">
        <v>290</v>
      </c>
      <c r="B38" s="135" t="s">
        <v>509</v>
      </c>
      <c r="C38" s="137">
        <v>0</v>
      </c>
      <c r="D38" s="137" t="s">
        <v>244</v>
      </c>
      <c r="E38" s="137">
        <v>0</v>
      </c>
      <c r="F38" s="137">
        <f t="shared" si="4"/>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f t="shared" ref="F39" si="11">G39+H39+L39+P39+T39+X39</f>
        <v>0</v>
      </c>
      <c r="G39" s="137">
        <v>0</v>
      </c>
      <c r="H39" s="136">
        <v>0</v>
      </c>
      <c r="I39" s="137" t="s">
        <v>244</v>
      </c>
      <c r="J39" s="137" t="s">
        <v>244</v>
      </c>
      <c r="K39" s="137" t="s">
        <v>244</v>
      </c>
      <c r="L39" s="136">
        <v>0</v>
      </c>
      <c r="M39" s="137" t="s">
        <v>244</v>
      </c>
      <c r="N39" s="137" t="s">
        <v>244</v>
      </c>
      <c r="O39" s="137" t="s">
        <v>244</v>
      </c>
      <c r="P39" s="136">
        <v>0</v>
      </c>
      <c r="Q39" s="137" t="s">
        <v>244</v>
      </c>
      <c r="R39" s="137" t="s">
        <v>244</v>
      </c>
      <c r="S39" s="137" t="s">
        <v>244</v>
      </c>
      <c r="T39" s="136">
        <v>0</v>
      </c>
      <c r="U39" s="137" t="s">
        <v>244</v>
      </c>
      <c r="V39" s="137" t="s">
        <v>244</v>
      </c>
      <c r="W39" s="137" t="s">
        <v>244</v>
      </c>
      <c r="X39" s="136">
        <v>0</v>
      </c>
      <c r="Y39" s="137" t="s">
        <v>244</v>
      </c>
      <c r="Z39" s="137" t="s">
        <v>244</v>
      </c>
      <c r="AA39" s="137" t="s">
        <v>244</v>
      </c>
      <c r="AB39" s="137">
        <v>0</v>
      </c>
      <c r="AC39" s="137" t="s">
        <v>244</v>
      </c>
    </row>
    <row r="40" spans="1:30" ht="16.5">
      <c r="A40" s="132" t="s">
        <v>292</v>
      </c>
      <c r="B40" s="133" t="s">
        <v>293</v>
      </c>
      <c r="C40" s="137">
        <v>0</v>
      </c>
      <c r="D40" s="137" t="s">
        <v>244</v>
      </c>
      <c r="E40" s="137">
        <v>0</v>
      </c>
      <c r="F40" s="137">
        <f t="shared" si="4"/>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f t="shared" ref="F41" si="12">G41+H41+L41+P41+T41+X41</f>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4"/>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4"/>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4"/>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1.54</v>
      </c>
      <c r="D45" s="137" t="s">
        <v>244</v>
      </c>
      <c r="E45" s="137">
        <v>1.54</v>
      </c>
      <c r="F45" s="137">
        <v>1.54</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7">
        <v>1.54</v>
      </c>
      <c r="U45" s="137" t="s">
        <v>244</v>
      </c>
      <c r="V45" s="137" t="s">
        <v>244</v>
      </c>
      <c r="W45" s="137" t="s">
        <v>244</v>
      </c>
      <c r="X45" s="136">
        <v>0</v>
      </c>
      <c r="Y45" s="137" t="s">
        <v>244</v>
      </c>
      <c r="Z45" s="137" t="s">
        <v>244</v>
      </c>
      <c r="AA45" s="137" t="s">
        <v>244</v>
      </c>
      <c r="AB45" s="137">
        <v>1.54</v>
      </c>
      <c r="AC45" s="137" t="s">
        <v>244</v>
      </c>
    </row>
    <row r="46" spans="1:30" ht="16.5">
      <c r="A46" s="132" t="s">
        <v>299</v>
      </c>
      <c r="B46" s="135" t="s">
        <v>509</v>
      </c>
      <c r="C46" s="137">
        <v>0</v>
      </c>
      <c r="D46" s="137" t="s">
        <v>244</v>
      </c>
      <c r="E46" s="137">
        <v>0</v>
      </c>
      <c r="F46" s="137">
        <f t="shared" si="4"/>
        <v>0</v>
      </c>
      <c r="G46" s="137">
        <v>0</v>
      </c>
      <c r="H46" s="136">
        <f>H28</f>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 t="shared" ref="F47" si="13">G47+H47+L47+P47+T47+X47</f>
        <v>0</v>
      </c>
      <c r="G47" s="137">
        <v>0</v>
      </c>
      <c r="H47" s="136">
        <v>0</v>
      </c>
      <c r="I47" s="137" t="s">
        <v>244</v>
      </c>
      <c r="J47" s="137" t="s">
        <v>244</v>
      </c>
      <c r="K47" s="137" t="s">
        <v>244</v>
      </c>
      <c r="L47" s="136">
        <v>0</v>
      </c>
      <c r="M47" s="137" t="s">
        <v>244</v>
      </c>
      <c r="N47" s="137" t="s">
        <v>244</v>
      </c>
      <c r="O47" s="137" t="s">
        <v>244</v>
      </c>
      <c r="P47" s="136">
        <v>0</v>
      </c>
      <c r="Q47" s="137" t="s">
        <v>244</v>
      </c>
      <c r="R47" s="137" t="s">
        <v>244</v>
      </c>
      <c r="S47" s="137" t="s">
        <v>244</v>
      </c>
      <c r="T47" s="136">
        <v>0</v>
      </c>
      <c r="U47" s="137" t="s">
        <v>244</v>
      </c>
      <c r="V47" s="137" t="s">
        <v>244</v>
      </c>
      <c r="W47" s="137" t="s">
        <v>244</v>
      </c>
      <c r="X47" s="136">
        <v>0</v>
      </c>
      <c r="Y47" s="137" t="s">
        <v>244</v>
      </c>
      <c r="Z47" s="137" t="s">
        <v>244</v>
      </c>
      <c r="AA47" s="137" t="s">
        <v>244</v>
      </c>
      <c r="AB47" s="137">
        <v>0</v>
      </c>
      <c r="AC47" s="137" t="s">
        <v>244</v>
      </c>
    </row>
    <row r="48" spans="1:30" ht="16.5">
      <c r="A48" s="132" t="s">
        <v>301</v>
      </c>
      <c r="B48" s="133" t="s">
        <v>302</v>
      </c>
      <c r="C48" s="137">
        <f>C26</f>
        <v>20.98</v>
      </c>
      <c r="D48" s="137" t="s">
        <v>244</v>
      </c>
      <c r="E48" s="137">
        <f>C48</f>
        <v>20.98</v>
      </c>
      <c r="F48" s="137">
        <f>C48</f>
        <v>20.98</v>
      </c>
      <c r="G48" s="137">
        <v>0</v>
      </c>
      <c r="H48" s="136">
        <f>H28</f>
        <v>0</v>
      </c>
      <c r="I48" s="137" t="s">
        <v>244</v>
      </c>
      <c r="J48" s="137" t="s">
        <v>244</v>
      </c>
      <c r="K48" s="137" t="s">
        <v>244</v>
      </c>
      <c r="L48" s="136">
        <v>1.5</v>
      </c>
      <c r="M48" s="137" t="s">
        <v>244</v>
      </c>
      <c r="N48" s="137" t="s">
        <v>244</v>
      </c>
      <c r="O48" s="137" t="s">
        <v>244</v>
      </c>
      <c r="P48" s="136">
        <f>P28</f>
        <v>0</v>
      </c>
      <c r="Q48" s="137" t="s">
        <v>244</v>
      </c>
      <c r="R48" s="137" t="s">
        <v>244</v>
      </c>
      <c r="S48" s="137" t="s">
        <v>244</v>
      </c>
      <c r="T48" s="136">
        <v>19.48</v>
      </c>
      <c r="U48" s="137" t="s">
        <v>244</v>
      </c>
      <c r="V48" s="137" t="s">
        <v>244</v>
      </c>
      <c r="W48" s="137" t="s">
        <v>244</v>
      </c>
      <c r="X48" s="136">
        <f>X39</f>
        <v>0</v>
      </c>
      <c r="Y48" s="137" t="s">
        <v>244</v>
      </c>
      <c r="Z48" s="137" t="s">
        <v>244</v>
      </c>
      <c r="AA48" s="137" t="s">
        <v>244</v>
      </c>
      <c r="AB48" s="137">
        <v>20.98</v>
      </c>
      <c r="AC48" s="137" t="s">
        <v>244</v>
      </c>
      <c r="AD48" s="253"/>
    </row>
    <row r="49" spans="1:29" ht="16.5">
      <c r="A49" s="132" t="s">
        <v>303</v>
      </c>
      <c r="B49" s="133" t="s">
        <v>304</v>
      </c>
      <c r="C49" s="137">
        <v>0</v>
      </c>
      <c r="D49" s="137" t="s">
        <v>244</v>
      </c>
      <c r="E49" s="137">
        <v>0</v>
      </c>
      <c r="F49" s="137">
        <f t="shared" si="4"/>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f t="shared" ref="F50" si="14">G50+H50+L50+P50+T50+X50</f>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4"/>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1.54</v>
      </c>
      <c r="D52" s="137" t="s">
        <v>244</v>
      </c>
      <c r="E52" s="137">
        <v>1.54</v>
      </c>
      <c r="F52" s="137">
        <v>1.54</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7">
        <v>1.54</v>
      </c>
      <c r="U52" s="137" t="s">
        <v>244</v>
      </c>
      <c r="V52" s="137" t="s">
        <v>244</v>
      </c>
      <c r="W52" s="137" t="s">
        <v>244</v>
      </c>
      <c r="X52" s="136">
        <v>0</v>
      </c>
      <c r="Y52" s="137" t="s">
        <v>244</v>
      </c>
      <c r="Z52" s="137" t="s">
        <v>244</v>
      </c>
      <c r="AA52" s="137" t="s">
        <v>244</v>
      </c>
      <c r="AB52" s="137">
        <v>1.54</v>
      </c>
      <c r="AC52" s="137" t="s">
        <v>244</v>
      </c>
    </row>
    <row r="53" spans="1:29" ht="16.5">
      <c r="A53" s="132" t="s">
        <v>311</v>
      </c>
      <c r="B53" s="135" t="s">
        <v>510</v>
      </c>
      <c r="C53" s="137">
        <v>0</v>
      </c>
      <c r="D53" s="137" t="s">
        <v>244</v>
      </c>
      <c r="E53" s="137">
        <v>0</v>
      </c>
      <c r="F53" s="137">
        <f t="shared" si="4"/>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4"/>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f t="shared" ref="F55" si="15">G55+H55+L55+P55+T55+X55</f>
        <v>0</v>
      </c>
      <c r="G55" s="137">
        <v>0</v>
      </c>
      <c r="H55" s="136">
        <v>0</v>
      </c>
      <c r="I55" s="137" t="s">
        <v>244</v>
      </c>
      <c r="J55" s="137" t="s">
        <v>244</v>
      </c>
      <c r="K55" s="137" t="s">
        <v>244</v>
      </c>
      <c r="L55" s="136">
        <v>0</v>
      </c>
      <c r="M55" s="137" t="s">
        <v>244</v>
      </c>
      <c r="N55" s="137" t="s">
        <v>244</v>
      </c>
      <c r="O55" s="137" t="s">
        <v>244</v>
      </c>
      <c r="P55" s="136">
        <v>0</v>
      </c>
      <c r="Q55" s="137" t="s">
        <v>244</v>
      </c>
      <c r="R55" s="137" t="s">
        <v>244</v>
      </c>
      <c r="S55" s="137" t="s">
        <v>244</v>
      </c>
      <c r="T55" s="136">
        <v>0</v>
      </c>
      <c r="U55" s="137" t="s">
        <v>244</v>
      </c>
      <c r="V55" s="137" t="s">
        <v>244</v>
      </c>
      <c r="W55" s="137" t="s">
        <v>244</v>
      </c>
      <c r="X55" s="136">
        <v>0</v>
      </c>
      <c r="Y55" s="137" t="s">
        <v>244</v>
      </c>
      <c r="Z55" s="137" t="s">
        <v>244</v>
      </c>
      <c r="AA55" s="137" t="s">
        <v>244</v>
      </c>
      <c r="AB55" s="137">
        <v>0</v>
      </c>
      <c r="AC55" s="137" t="s">
        <v>244</v>
      </c>
    </row>
    <row r="56" spans="1:29" ht="16.5">
      <c r="A56" s="132" t="s">
        <v>314</v>
      </c>
      <c r="B56" s="139" t="s">
        <v>293</v>
      </c>
      <c r="C56" s="137">
        <v>0</v>
      </c>
      <c r="D56" s="137" t="s">
        <v>244</v>
      </c>
      <c r="E56" s="137">
        <v>0</v>
      </c>
      <c r="F56" s="137">
        <f t="shared" si="4"/>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f t="shared" ref="F57" si="16">G57+H57+L57+P57+T57+X57</f>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4"/>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1.54</v>
      </c>
      <c r="D59" s="137" t="s">
        <v>244</v>
      </c>
      <c r="E59" s="137">
        <v>1.54</v>
      </c>
      <c r="F59" s="137">
        <v>1.54</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7">
        <v>1.54</v>
      </c>
      <c r="U59" s="137" t="s">
        <v>244</v>
      </c>
      <c r="V59" s="137" t="s">
        <v>244</v>
      </c>
      <c r="W59" s="137" t="s">
        <v>244</v>
      </c>
      <c r="X59" s="136">
        <v>0</v>
      </c>
      <c r="Y59" s="137" t="s">
        <v>244</v>
      </c>
      <c r="Z59" s="137" t="s">
        <v>244</v>
      </c>
      <c r="AA59" s="137" t="s">
        <v>244</v>
      </c>
      <c r="AB59" s="137">
        <v>1.54</v>
      </c>
      <c r="AC59" s="137" t="s">
        <v>244</v>
      </c>
    </row>
    <row r="60" spans="1:29" ht="16.5">
      <c r="A60" s="132" t="s">
        <v>319</v>
      </c>
      <c r="B60" s="135" t="s">
        <v>510</v>
      </c>
      <c r="C60" s="137">
        <v>0</v>
      </c>
      <c r="D60" s="137" t="s">
        <v>244</v>
      </c>
      <c r="E60" s="137">
        <v>0</v>
      </c>
      <c r="F60" s="137">
        <f t="shared" si="4"/>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48" priority="97" operator="containsText" text="х!">
      <formula>NOT(ISERROR(SEARCH("х!",H18)))</formula>
    </cfRule>
  </conditionalFormatting>
  <conditionalFormatting sqref="Q21:S25 U21:W25 Y21:AA25 Y27:AA30 Y48:AA54 Y56:AA60 Y32:AA38 Y40:AA46 G32:G38 G27:G30 G21:G25 G56:G60 G48:G54 G40:G46 C59:G59 C31:G31 Y31:AB31 C33:G33 Y33:AB33 C39:G39 Y39:AB39 C41:G41 Y41:AB41 C47:G47 Y47:AB47 C50:G50 Y50:AB50 C57:G57 Y57:AB57 C55:G55 Y55:AB55 C21:F60 AB21:AC60 C52:G52 Y52:AB52 C45:G45 Y45:AB45 C37:G37 Y37:AB37 U27:W60 Q27:S60 M21:O25 M27:O60 I21:K25 I27:K60 C20:AC20">
    <cfRule type="containsText" dxfId="147" priority="96" operator="containsText" text="х!">
      <formula>NOT(ISERROR(SEARCH("х!",C20)))</formula>
    </cfRule>
  </conditionalFormatting>
  <conditionalFormatting sqref="Q21:S25 U21:W25 Y21:AA25 Y27:AA30 Y48:AA54 Y56:AA60 Y32:AA38 Y40:AA46 G32:G38 G27:G30 G21:G25 G56:G60 G48:G54 G40:G46 C59:G59 C31:G31 Y31:AB31 C33:G33 Y33:AB33 C39:G39 Y39:AB39 C41:G41 Y41:AB41 C47:G47 Y47:AB47 C50:G50 Y50:AB50 C57:G57 Y57:AB57 C55:G55 Y55:AB55 C21:F60 AB21:AC60 C52:G52 Y52:AB52 C45:G45 Y45:AB45 C37:G37 Y37:AB37 U27:W60 Q27:S60 M21:O25 M27:O60 I21:K25 I27:K60 C20:AC20">
    <cfRule type="containsBlanks" dxfId="146" priority="95">
      <formula>LEN(TRIM(C20))=0</formula>
    </cfRule>
  </conditionalFormatting>
  <conditionalFormatting sqref="P21:P22 T21:T22 X21:X22 L21:L22 H21:H22">
    <cfRule type="containsText" dxfId="145" priority="94" operator="containsText" text="х!">
      <formula>NOT(ISERROR(SEARCH("х!",H21)))</formula>
    </cfRule>
  </conditionalFormatting>
  <conditionalFormatting sqref="P21:P22 T21:T22 X21:X22 L21:L22 H21:H22">
    <cfRule type="containsBlanks" dxfId="144" priority="93">
      <formula>LEN(TRIM(H21))=0</formula>
    </cfRule>
  </conditionalFormatting>
  <conditionalFormatting sqref="X23 P23 T23 L23 H23">
    <cfRule type="containsText" dxfId="143" priority="92" operator="containsText" text="х!">
      <formula>NOT(ISERROR(SEARCH("х!",H23)))</formula>
    </cfRule>
  </conditionalFormatting>
  <conditionalFormatting sqref="X23 P23 T23 L23 H23">
    <cfRule type="containsBlanks" dxfId="142" priority="91">
      <formula>LEN(TRIM(H23))=0</formula>
    </cfRule>
  </conditionalFormatting>
  <conditionalFormatting sqref="X28:X30 T28:T30 P28:P30 L28:L30 H28:H30">
    <cfRule type="containsText" dxfId="141" priority="90" operator="containsText" text="х!">
      <formula>NOT(ISERROR(SEARCH("х!",H28)))</formula>
    </cfRule>
  </conditionalFormatting>
  <conditionalFormatting sqref="X28:X30 T28:T30 P28:P30 L28:L30 H28:H30">
    <cfRule type="containsBlanks" dxfId="140" priority="89">
      <formula>LEN(TRIM(H28))=0</formula>
    </cfRule>
  </conditionalFormatting>
  <conditionalFormatting sqref="D26 AC26 G26:AA26">
    <cfRule type="containsText" dxfId="139" priority="88" operator="containsText" text="х!">
      <formula>NOT(ISERROR(SEARCH("х!",D26)))</formula>
    </cfRule>
  </conditionalFormatting>
  <conditionalFormatting sqref="D26 AC26 G26:AA26">
    <cfRule type="containsBlanks" dxfId="138" priority="87">
      <formula>LEN(TRIM(D26))=0</formula>
    </cfRule>
  </conditionalFormatting>
  <conditionalFormatting sqref="D40:D46 D48 D32:D38 D27:D30 G32:G38 G27:G30 G48 G40:G46 C26:C48 E26:F48 C45:G45 C31:G31 C33:G33 C39:G39 C41:G41 C47:G47 U27:W48 Q27:S48 M27:O48 I27:K48">
    <cfRule type="containsText" dxfId="137" priority="84" operator="containsText" text="х!">
      <formula>NOT(ISERROR(SEARCH("х!",C26)))</formula>
    </cfRule>
  </conditionalFormatting>
  <conditionalFormatting sqref="D40:D46 D48 D32:D38 D27:D30 G32:G38 G27:G30 G48 G40:G46 C26:C48 E26:F48 C45:G45 C31:G31 C33:G33 C39:G39 C41:G41 C47:G47 U27:W48 Q27:S48 M27:O48 I27:K48">
    <cfRule type="containsBlanks" dxfId="136" priority="83">
      <formula>LEN(TRIM(C26))=0</formula>
    </cfRule>
  </conditionalFormatting>
  <conditionalFormatting sqref="X28:X30 T28:T30 P28:P30 L28:L30 H28:H30">
    <cfRule type="containsText" dxfId="135" priority="82" operator="containsText" text="х!">
      <formula>NOT(ISERROR(SEARCH("х!",H28)))</formula>
    </cfRule>
  </conditionalFormatting>
  <conditionalFormatting sqref="X28:X30 T28:T30 P28:P30 L28:L30 H28:H30">
    <cfRule type="containsBlanks" dxfId="134" priority="81">
      <formula>LEN(TRIM(H28))=0</formula>
    </cfRule>
  </conditionalFormatting>
  <conditionalFormatting sqref="D26 G26:X26">
    <cfRule type="containsText" dxfId="133" priority="80" operator="containsText" text="х!">
      <formula>NOT(ISERROR(SEARCH("х!",D26)))</formula>
    </cfRule>
  </conditionalFormatting>
  <conditionalFormatting sqref="D26 G26:X26">
    <cfRule type="containsBlanks" dxfId="132" priority="79">
      <formula>LEN(TRIM(D26))=0</formula>
    </cfRule>
  </conditionalFormatting>
  <conditionalFormatting sqref="L37">
    <cfRule type="containsText" dxfId="131" priority="78" operator="containsText" text="х!">
      <formula>NOT(ISERROR(SEARCH("х!",L37)))</formula>
    </cfRule>
  </conditionalFormatting>
  <conditionalFormatting sqref="L37">
    <cfRule type="containsBlanks" dxfId="130" priority="77">
      <formula>LEN(TRIM(L37))=0</formula>
    </cfRule>
  </conditionalFormatting>
  <conditionalFormatting sqref="L37">
    <cfRule type="containsText" dxfId="129" priority="76" operator="containsText" text="х!">
      <formula>NOT(ISERROR(SEARCH("х!",L37)))</formula>
    </cfRule>
  </conditionalFormatting>
  <conditionalFormatting sqref="L37">
    <cfRule type="containsBlanks" dxfId="128" priority="75">
      <formula>LEN(TRIM(L37))=0</formula>
    </cfRule>
  </conditionalFormatting>
  <conditionalFormatting sqref="L45">
    <cfRule type="containsText" dxfId="127" priority="74" operator="containsText" text="х!">
      <formula>NOT(ISERROR(SEARCH("х!",L45)))</formula>
    </cfRule>
  </conditionalFormatting>
  <conditionalFormatting sqref="L45">
    <cfRule type="containsBlanks" dxfId="126" priority="73">
      <formula>LEN(TRIM(L45))=0</formula>
    </cfRule>
  </conditionalFormatting>
  <conditionalFormatting sqref="L45">
    <cfRule type="containsText" dxfId="125" priority="72" operator="containsText" text="х!">
      <formula>NOT(ISERROR(SEARCH("х!",L45)))</formula>
    </cfRule>
  </conditionalFormatting>
  <conditionalFormatting sqref="L45">
    <cfRule type="containsBlanks" dxfId="124" priority="71">
      <formula>LEN(TRIM(L45))=0</formula>
    </cfRule>
  </conditionalFormatting>
  <conditionalFormatting sqref="I52:K52 C52:G52">
    <cfRule type="containsText" dxfId="123" priority="70" operator="containsText" text="х!">
      <formula>NOT(ISERROR(SEARCH("х!",C52)))</formula>
    </cfRule>
  </conditionalFormatting>
  <conditionalFormatting sqref="I52:K52 C52:G52">
    <cfRule type="containsBlanks" dxfId="122" priority="69">
      <formula>LEN(TRIM(C52))=0</formula>
    </cfRule>
  </conditionalFormatting>
  <conditionalFormatting sqref="L52">
    <cfRule type="containsText" dxfId="121" priority="68" operator="containsText" text="х!">
      <formula>NOT(ISERROR(SEARCH("х!",L52)))</formula>
    </cfRule>
  </conditionalFormatting>
  <conditionalFormatting sqref="L52">
    <cfRule type="containsBlanks" dxfId="120" priority="67">
      <formula>LEN(TRIM(L52))=0</formula>
    </cfRule>
  </conditionalFormatting>
  <conditionalFormatting sqref="L52">
    <cfRule type="containsText" dxfId="119" priority="66" operator="containsText" text="х!">
      <formula>NOT(ISERROR(SEARCH("х!",L52)))</formula>
    </cfRule>
  </conditionalFormatting>
  <conditionalFormatting sqref="L52">
    <cfRule type="containsBlanks" dxfId="118" priority="65">
      <formula>LEN(TRIM(L52))=0</formula>
    </cfRule>
  </conditionalFormatting>
  <conditionalFormatting sqref="I59:K59 C59:G59">
    <cfRule type="containsText" dxfId="117" priority="64" operator="containsText" text="х!">
      <formula>NOT(ISERROR(SEARCH("х!",C59)))</formula>
    </cfRule>
  </conditionalFormatting>
  <conditionalFormatting sqref="I59:K59 C59:G59">
    <cfRule type="containsBlanks" dxfId="116" priority="63">
      <formula>LEN(TRIM(C59))=0</formula>
    </cfRule>
  </conditionalFormatting>
  <conditionalFormatting sqref="L59">
    <cfRule type="containsText" dxfId="115" priority="62" operator="containsText" text="х!">
      <formula>NOT(ISERROR(SEARCH("х!",L59)))</formula>
    </cfRule>
  </conditionalFormatting>
  <conditionalFormatting sqref="L59">
    <cfRule type="containsBlanks" dxfId="114" priority="61">
      <formula>LEN(TRIM(L59))=0</formula>
    </cfRule>
  </conditionalFormatting>
  <conditionalFormatting sqref="L59">
    <cfRule type="containsText" dxfId="113" priority="60" operator="containsText" text="х!">
      <formula>NOT(ISERROR(SEARCH("х!",L59)))</formula>
    </cfRule>
  </conditionalFormatting>
  <conditionalFormatting sqref="L59">
    <cfRule type="containsBlanks" dxfId="112" priority="59">
      <formula>LEN(TRIM(L59))=0</formula>
    </cfRule>
  </conditionalFormatting>
  <conditionalFormatting sqref="C50:G50 U50:W50 Q50:S50 M50:O50 I50:K50">
    <cfRule type="containsText" dxfId="111" priority="58" operator="containsText" text="х!">
      <formula>NOT(ISERROR(SEARCH("х!",C50)))</formula>
    </cfRule>
  </conditionalFormatting>
  <conditionalFormatting sqref="C50:G50 U50:W50 Q50:S50 M50:O50 I50:K50">
    <cfRule type="containsBlanks" dxfId="110" priority="57">
      <formula>LEN(TRIM(C50))=0</formula>
    </cfRule>
  </conditionalFormatting>
  <conditionalFormatting sqref="C57:G57 U57:W57 Q57:S57 M57:O57 I57:K57">
    <cfRule type="containsText" dxfId="109" priority="56" operator="containsText" text="х!">
      <formula>NOT(ISERROR(SEARCH("х!",C57)))</formula>
    </cfRule>
  </conditionalFormatting>
  <conditionalFormatting sqref="C57:G57 U57:W57 Q57:S57 M57:O57 I57:K57">
    <cfRule type="containsBlanks" dxfId="108" priority="55">
      <formula>LEN(TRIM(C57))=0</formula>
    </cfRule>
  </conditionalFormatting>
  <conditionalFormatting sqref="C55:G55 U55:W55 Q55:S55 M55:O55 I55:K55">
    <cfRule type="containsText" dxfId="107" priority="54" operator="containsText" text="х!">
      <formula>NOT(ISERROR(SEARCH("х!",C55)))</formula>
    </cfRule>
  </conditionalFormatting>
  <conditionalFormatting sqref="C55:G55 U55:W55 Q55:S55 M55:O55 I55:K55">
    <cfRule type="containsBlanks" dxfId="106" priority="53">
      <formula>LEN(TRIM(C55))=0</formula>
    </cfRule>
  </conditionalFormatting>
  <conditionalFormatting sqref="T59">
    <cfRule type="containsText" dxfId="105" priority="52" operator="containsText" text="х!">
      <formula>NOT(ISERROR(SEARCH("х!",T59)))</formula>
    </cfRule>
  </conditionalFormatting>
  <conditionalFormatting sqref="T59">
    <cfRule type="containsBlanks" dxfId="104" priority="51">
      <formula>LEN(TRIM(T59))=0</formula>
    </cfRule>
  </conditionalFormatting>
  <conditionalFormatting sqref="T59">
    <cfRule type="containsText" dxfId="103" priority="50" operator="containsText" text="х!">
      <formula>NOT(ISERROR(SEARCH("х!",T59)))</formula>
    </cfRule>
  </conditionalFormatting>
  <conditionalFormatting sqref="T59">
    <cfRule type="containsBlanks" dxfId="102" priority="49">
      <formula>LEN(TRIM(T59))=0</formula>
    </cfRule>
  </conditionalFormatting>
  <conditionalFormatting sqref="AB59">
    <cfRule type="containsText" dxfId="101" priority="48" operator="containsText" text="х!">
      <formula>NOT(ISERROR(SEARCH("х!",AB59)))</formula>
    </cfRule>
  </conditionalFormatting>
  <conditionalFormatting sqref="AB59">
    <cfRule type="containsBlanks" dxfId="100" priority="47">
      <formula>LEN(TRIM(AB59))=0</formula>
    </cfRule>
  </conditionalFormatting>
  <conditionalFormatting sqref="I52:K52 C52:G52">
    <cfRule type="containsText" dxfId="99" priority="46" operator="containsText" text="х!">
      <formula>NOT(ISERROR(SEARCH("х!",C52)))</formula>
    </cfRule>
  </conditionalFormatting>
  <conditionalFormatting sqref="I52:K52 C52:G52">
    <cfRule type="containsBlanks" dxfId="98" priority="45">
      <formula>LEN(TRIM(C52))=0</formula>
    </cfRule>
  </conditionalFormatting>
  <conditionalFormatting sqref="L52">
    <cfRule type="containsText" dxfId="97" priority="44" operator="containsText" text="х!">
      <formula>NOT(ISERROR(SEARCH("х!",L52)))</formula>
    </cfRule>
  </conditionalFormatting>
  <conditionalFormatting sqref="L52">
    <cfRule type="containsBlanks" dxfId="96" priority="43">
      <formula>LEN(TRIM(L52))=0</formula>
    </cfRule>
  </conditionalFormatting>
  <conditionalFormatting sqref="L52">
    <cfRule type="containsText" dxfId="95" priority="42" operator="containsText" text="х!">
      <formula>NOT(ISERROR(SEARCH("х!",L52)))</formula>
    </cfRule>
  </conditionalFormatting>
  <conditionalFormatting sqref="L52">
    <cfRule type="containsBlanks" dxfId="94" priority="41">
      <formula>LEN(TRIM(L52))=0</formula>
    </cfRule>
  </conditionalFormatting>
  <conditionalFormatting sqref="T52">
    <cfRule type="containsText" dxfId="93" priority="40" operator="containsText" text="х!">
      <formula>NOT(ISERROR(SEARCH("х!",T52)))</formula>
    </cfRule>
  </conditionalFormatting>
  <conditionalFormatting sqref="T52">
    <cfRule type="containsBlanks" dxfId="92" priority="39">
      <formula>LEN(TRIM(T52))=0</formula>
    </cfRule>
  </conditionalFormatting>
  <conditionalFormatting sqref="T52">
    <cfRule type="containsText" dxfId="91" priority="38" operator="containsText" text="х!">
      <formula>NOT(ISERROR(SEARCH("х!",T52)))</formula>
    </cfRule>
  </conditionalFormatting>
  <conditionalFormatting sqref="T52">
    <cfRule type="containsBlanks" dxfId="90" priority="37">
      <formula>LEN(TRIM(T52))=0</formula>
    </cfRule>
  </conditionalFormatting>
  <conditionalFormatting sqref="AB52">
    <cfRule type="containsText" dxfId="89" priority="36" operator="containsText" text="х!">
      <formula>NOT(ISERROR(SEARCH("х!",AB52)))</formula>
    </cfRule>
  </conditionalFormatting>
  <conditionalFormatting sqref="AB52">
    <cfRule type="containsBlanks" dxfId="88" priority="35">
      <formula>LEN(TRIM(AB52))=0</formula>
    </cfRule>
  </conditionalFormatting>
  <conditionalFormatting sqref="I45:K45 C45:G45">
    <cfRule type="containsText" dxfId="87" priority="34" operator="containsText" text="х!">
      <formula>NOT(ISERROR(SEARCH("х!",C45)))</formula>
    </cfRule>
  </conditionalFormatting>
  <conditionalFormatting sqref="I45:K45 C45:G45">
    <cfRule type="containsBlanks" dxfId="86" priority="33">
      <formula>LEN(TRIM(C45))=0</formula>
    </cfRule>
  </conditionalFormatting>
  <conditionalFormatting sqref="L45">
    <cfRule type="containsText" dxfId="85" priority="32" operator="containsText" text="х!">
      <formula>NOT(ISERROR(SEARCH("х!",L45)))</formula>
    </cfRule>
  </conditionalFormatting>
  <conditionalFormatting sqref="L45">
    <cfRule type="containsBlanks" dxfId="84" priority="31">
      <formula>LEN(TRIM(L45))=0</formula>
    </cfRule>
  </conditionalFormatting>
  <conditionalFormatting sqref="L45">
    <cfRule type="containsText" dxfId="83" priority="30" operator="containsText" text="х!">
      <formula>NOT(ISERROR(SEARCH("х!",L45)))</formula>
    </cfRule>
  </conditionalFormatting>
  <conditionalFormatting sqref="L45">
    <cfRule type="containsBlanks" dxfId="82" priority="29">
      <formula>LEN(TRIM(L45))=0</formula>
    </cfRule>
  </conditionalFormatting>
  <conditionalFormatting sqref="T45">
    <cfRule type="containsText" dxfId="81" priority="28" operator="containsText" text="х!">
      <formula>NOT(ISERROR(SEARCH("х!",T45)))</formula>
    </cfRule>
  </conditionalFormatting>
  <conditionalFormatting sqref="T45">
    <cfRule type="containsBlanks" dxfId="80" priority="27">
      <formula>LEN(TRIM(T45))=0</formula>
    </cfRule>
  </conditionalFormatting>
  <conditionalFormatting sqref="T45">
    <cfRule type="containsText" dxfId="79" priority="26" operator="containsText" text="х!">
      <formula>NOT(ISERROR(SEARCH("х!",T45)))</formula>
    </cfRule>
  </conditionalFormatting>
  <conditionalFormatting sqref="T45">
    <cfRule type="containsBlanks" dxfId="78" priority="25">
      <formula>LEN(TRIM(T45))=0</formula>
    </cfRule>
  </conditionalFormatting>
  <conditionalFormatting sqref="AB45">
    <cfRule type="containsText" dxfId="77" priority="24" operator="containsText" text="х!">
      <formula>NOT(ISERROR(SEARCH("х!",AB45)))</formula>
    </cfRule>
  </conditionalFormatting>
  <conditionalFormatting sqref="AB45">
    <cfRule type="containsBlanks" dxfId="76" priority="23">
      <formula>LEN(TRIM(AB45))=0</formula>
    </cfRule>
  </conditionalFormatting>
  <conditionalFormatting sqref="I37:K37 C37:G37">
    <cfRule type="containsText" dxfId="75" priority="22" operator="containsText" text="х!">
      <formula>NOT(ISERROR(SEARCH("х!",C37)))</formula>
    </cfRule>
  </conditionalFormatting>
  <conditionalFormatting sqref="I37:K37 C37:G37">
    <cfRule type="containsBlanks" dxfId="74" priority="21">
      <formula>LEN(TRIM(C37))=0</formula>
    </cfRule>
  </conditionalFormatting>
  <conditionalFormatting sqref="L37">
    <cfRule type="containsText" dxfId="73" priority="20" operator="containsText" text="х!">
      <formula>NOT(ISERROR(SEARCH("х!",L37)))</formula>
    </cfRule>
  </conditionalFormatting>
  <conditionalFormatting sqref="L37">
    <cfRule type="containsBlanks" dxfId="72" priority="19">
      <formula>LEN(TRIM(L37))=0</formula>
    </cfRule>
  </conditionalFormatting>
  <conditionalFormatting sqref="L37">
    <cfRule type="containsText" dxfId="71" priority="18" operator="containsText" text="х!">
      <formula>NOT(ISERROR(SEARCH("х!",L37)))</formula>
    </cfRule>
  </conditionalFormatting>
  <conditionalFormatting sqref="L37">
    <cfRule type="containsBlanks" dxfId="70" priority="17">
      <formula>LEN(TRIM(L37))=0</formula>
    </cfRule>
  </conditionalFormatting>
  <conditionalFormatting sqref="T37">
    <cfRule type="containsText" dxfId="69" priority="16" operator="containsText" text="х!">
      <formula>NOT(ISERROR(SEARCH("х!",T37)))</formula>
    </cfRule>
  </conditionalFormatting>
  <conditionalFormatting sqref="T37">
    <cfRule type="containsBlanks" dxfId="68" priority="15">
      <formula>LEN(TRIM(T37))=0</formula>
    </cfRule>
  </conditionalFormatting>
  <conditionalFormatting sqref="T37">
    <cfRule type="containsText" dxfId="67" priority="14" operator="containsText" text="х!">
      <formula>NOT(ISERROR(SEARCH("х!",T37)))</formula>
    </cfRule>
  </conditionalFormatting>
  <conditionalFormatting sqref="T37">
    <cfRule type="containsBlanks" dxfId="66" priority="13">
      <formula>LEN(TRIM(T37))=0</formula>
    </cfRule>
  </conditionalFormatting>
  <conditionalFormatting sqref="AB37">
    <cfRule type="containsText" dxfId="65" priority="12" operator="containsText" text="х!">
      <formula>NOT(ISERROR(SEARCH("х!",AB37)))</formula>
    </cfRule>
  </conditionalFormatting>
  <conditionalFormatting sqref="AB37">
    <cfRule type="containsBlanks" dxfId="64" priority="11">
      <formula>LEN(TRIM(AB37))=0</formula>
    </cfRule>
  </conditionalFormatting>
  <conditionalFormatting sqref="M52:O52">
    <cfRule type="containsText" dxfId="47" priority="10" operator="containsText" text="х!">
      <formula>NOT(ISERROR(SEARCH("х!",M52)))</formula>
    </cfRule>
  </conditionalFormatting>
  <conditionalFormatting sqref="M52:O52">
    <cfRule type="containsBlanks" dxfId="45" priority="9">
      <formula>LEN(TRIM(M52))=0</formula>
    </cfRule>
  </conditionalFormatting>
  <conditionalFormatting sqref="M59:O59">
    <cfRule type="containsText" dxfId="43" priority="8" operator="containsText" text="х!">
      <formula>NOT(ISERROR(SEARCH("х!",M59)))</formula>
    </cfRule>
  </conditionalFormatting>
  <conditionalFormatting sqref="M59:O59">
    <cfRule type="containsBlanks" dxfId="41" priority="7">
      <formula>LEN(TRIM(M59))=0</formula>
    </cfRule>
  </conditionalFormatting>
  <conditionalFormatting sqref="M52:O52">
    <cfRule type="containsText" dxfId="33" priority="6" operator="containsText" text="х!">
      <formula>NOT(ISERROR(SEARCH("х!",M52)))</formula>
    </cfRule>
  </conditionalFormatting>
  <conditionalFormatting sqref="M52:O52">
    <cfRule type="containsBlanks" dxfId="31" priority="5">
      <formula>LEN(TRIM(M52))=0</formula>
    </cfRule>
  </conditionalFormatting>
  <conditionalFormatting sqref="M45:O45">
    <cfRule type="containsText" dxfId="29" priority="4" operator="containsText" text="х!">
      <formula>NOT(ISERROR(SEARCH("х!",M45)))</formula>
    </cfRule>
  </conditionalFormatting>
  <conditionalFormatting sqref="M45:O45">
    <cfRule type="containsBlanks" dxfId="27" priority="3">
      <formula>LEN(TRIM(M45))=0</formula>
    </cfRule>
  </conditionalFormatting>
  <conditionalFormatting sqref="M37:O37">
    <cfRule type="containsText" dxfId="25" priority="2" operator="containsText" text="х!">
      <formula>NOT(ISERROR(SEARCH("х!",M37)))</formula>
    </cfRule>
  </conditionalFormatting>
  <conditionalFormatting sqref="M37:O37">
    <cfRule type="containsBlanks" dxfId="23" priority="1">
      <formula>LEN(TRIM(M37))=0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2019-09-09T06:08:17Z</dcterms:modified>
</cp:coreProperties>
</file>