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H48" i="19"/>
  <c r="K47"/>
  <c r="J47"/>
  <c r="I47"/>
  <c r="H47"/>
  <c r="K26"/>
  <c r="J26"/>
  <c r="I26"/>
  <c r="H26"/>
  <c r="H23"/>
  <c r="K20"/>
  <c r="J20"/>
  <c r="I20"/>
  <c r="H20"/>
  <c r="L20"/>
  <c r="M20"/>
  <c r="N20"/>
  <c r="O20"/>
  <c r="P24"/>
  <c r="P20" s="1"/>
  <c r="Q24"/>
  <c r="Q20" s="1"/>
  <c r="R24"/>
  <c r="R20" s="1"/>
  <c r="S24"/>
  <c r="S20" s="1"/>
  <c r="L26"/>
  <c r="M26"/>
  <c r="N26"/>
  <c r="O26"/>
  <c r="P30"/>
  <c r="Q30"/>
  <c r="R30"/>
  <c r="S30"/>
  <c r="L33"/>
  <c r="M33"/>
  <c r="N33"/>
  <c r="O33"/>
  <c r="P37"/>
  <c r="Q37"/>
  <c r="R37"/>
  <c r="S37"/>
  <c r="L48"/>
  <c r="L41" s="1"/>
  <c r="P52"/>
  <c r="P45" s="1"/>
  <c r="P54"/>
  <c r="Q54"/>
  <c r="Q51" s="1"/>
  <c r="Q45" s="1"/>
  <c r="R54"/>
  <c r="R51" s="1"/>
  <c r="R45" s="1"/>
  <c r="S54"/>
  <c r="S51" s="1"/>
  <c r="S45" s="1"/>
  <c r="L57"/>
  <c r="L50" s="1"/>
  <c r="M57"/>
  <c r="M50" s="1"/>
  <c r="M47" s="1"/>
  <c r="M41" s="1"/>
  <c r="N57"/>
  <c r="N50" s="1"/>
  <c r="N47" s="1"/>
  <c r="N41" s="1"/>
  <c r="O57"/>
  <c r="O50" s="1"/>
  <c r="O47" s="1"/>
  <c r="O41" s="1"/>
  <c r="L61"/>
  <c r="M61"/>
  <c r="N61"/>
  <c r="O61"/>
  <c r="G33" l="1"/>
  <c r="G41"/>
  <c r="G50"/>
  <c r="F55"/>
  <c r="F39"/>
  <c r="F31"/>
  <c r="G57"/>
  <c r="AB26"/>
  <c r="F26"/>
  <c r="E26"/>
  <c r="C26"/>
  <c r="C48" s="1"/>
  <c r="AB20"/>
  <c r="F20"/>
  <c r="E20"/>
  <c r="C20"/>
  <c r="C39" i="7"/>
  <c r="E48" i="19" l="1"/>
  <c r="F48"/>
  <c r="AB48"/>
  <c r="V78" i="18"/>
  <c r="U78"/>
  <c r="T78"/>
  <c r="S78"/>
  <c r="R78"/>
  <c r="Q78"/>
  <c r="P78"/>
  <c r="O78"/>
  <c r="N78"/>
  <c r="M78"/>
  <c r="L78"/>
  <c r="K78"/>
  <c r="J78"/>
  <c r="I78"/>
  <c r="H78"/>
  <c r="G78"/>
  <c r="F78"/>
  <c r="E78"/>
  <c r="D78"/>
  <c r="V75"/>
  <c r="U75"/>
  <c r="T75"/>
  <c r="S75"/>
  <c r="R75"/>
  <c r="Q75"/>
  <c r="P75"/>
  <c r="O75"/>
  <c r="N75"/>
  <c r="M75"/>
  <c r="R70"/>
  <c r="C69"/>
  <c r="B69"/>
  <c r="V62"/>
  <c r="V70" s="1"/>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T26" i="19"/>
  <c r="T23" s="1"/>
  <c r="X26"/>
  <c r="X23" s="1"/>
  <c r="F22" i="18" l="1"/>
  <c r="C22" i="6" l="1"/>
  <c r="C21"/>
  <c r="F24" i="19" l="1"/>
  <c r="F25"/>
  <c r="F29"/>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G47"/>
  <c r="AA26"/>
  <c r="Z26"/>
  <c r="Y26"/>
  <c r="X46"/>
  <c r="X48" s="1"/>
  <c r="X47" s="1"/>
  <c r="W26"/>
  <c r="V26"/>
  <c r="U26"/>
  <c r="G26"/>
  <c r="AA20"/>
  <c r="Z20"/>
  <c r="Y20"/>
  <c r="X20"/>
  <c r="W20"/>
  <c r="V20"/>
  <c r="U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<sst xmlns="http://schemas.openxmlformats.org/spreadsheetml/2006/main" count="3608" uniqueCount="582">
  <si>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</si>
  <si>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</si>
  <si>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</si>
  <si>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</si>
  <si>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</si>
  <si>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</si>
  <si>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</si>
  <si>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</si>
  <si>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</si>
  <si>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</si>
  <si>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</si>
  <si>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</si>
  <si>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</si>
  <si>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</si>
  <si>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</si>
  <si>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</si>
  <si>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</si>
  <si>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</si>
  <si>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</si>
  <si>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</si>
  <si>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</si>
  <si>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</si>
  <si>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</si>
  <si>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</si>
  <si>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</si>
  <si>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</si>
  <si>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</si>
  <si>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</si>
  <si>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</si>
  <si>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</si>
  <si>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</si>
  <si>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</si>
  <si>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</si>
  <si>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</si>
  <si>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</si>
  <si>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</si>
  <si>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</si>
  <si>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</si>
  <si>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</si>
  <si>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</si>
  <si>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</si>
  <si>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</si>
  <si>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</si>
  <si>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</si>
  <si>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</si>
  <si>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</si>
  <si>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</si>
  <si>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</si>
  <si>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</si>
  <si>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</si>
  <si>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</si>
  <si>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</si>
  <si>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</si>
  <si>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</si>
  <si>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</si>
  <si>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</si>
  <si>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</si>
  <si>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</si>
  <si>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</si>
  <si>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</si>
  <si>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</si>
  <si>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</si>
  <si>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</si>
  <si>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</si>
  <si>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</si>
  <si>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</si>
  <si>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</si>
  <si>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</si>
  <si>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</si>
  <si>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</si>
  <si>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</si>
  <si>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</si>
  <si>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</si>
  <si>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</si>
  <si>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</si>
  <si>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</si>
  <si>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</si>
  <si>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</si>
  <si>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</si>
  <si>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</si>
  <si>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</si>
  <si>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</si>
  <si>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</si>
  <si>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</si>
  <si>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</si>
  <si>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</si>
  <si>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</si>
  <si>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</si>
  <si>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</si>
  <si>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</si>
  <si>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</si>
  <si>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</si>
  <si>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</si>
  <si>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</si>
  <si>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</si>
  <si>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</si>
  <si>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</si>
  <si>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</si>
  <si>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</si>
  <si>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</si>
  <si>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</si>
  <si>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</si>
  <si>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</si>
  <si>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</si>
  <si>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</si>
  <si>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</si>
  <si>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</si>
  <si>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</si>
  <si>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</si>
  <si>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</si>
  <si>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</si>
  <si>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</si>
  <si>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</si>
  <si>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</si>
  <si>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</si>
  <si>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</si>
  <si>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</si>
  <si>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</si>
  <si>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</si>
  <si>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</si>
  <si>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</si>
  <si>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</si>
  <si>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</si>
  <si>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</si>
  <si>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</si>
  <si>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</si>
  <si>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</si>
  <si>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</si>
  <si>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</si>
  <si>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</si>
  <si>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</si>
  <si>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</si>
  <si>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</si>
  <si>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</si>
  <si>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</si>
  <si>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</si>
  <si>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</si>
  <si>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</si>
  <si>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</si>
  <si>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</si>
  <si>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</si>
  <si>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</si>
  <si>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</si>
  <si>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</si>
  <si>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</si>
  <si>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</si>
  <si>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</si>
  <si>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</si>
  <si>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</si>
  <si>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</si>
  <si>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</si>
  <si>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</si>
  <si>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</si>
  <si>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</si>
  <si>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</si>
  <si>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</si>
  <si>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</si>
  <si>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</si>
  <si>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</si>
  <si>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</si>
  <si>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</si>
  <si>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</si>
  <si>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</si>
  <si>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</si>
  <si>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</si>
  <si>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</si>
  <si>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</si>
  <si>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</si>
  <si>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</si>
  <si>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</si>
  <si>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</si>
  <si>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</si>
  <si>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</si>
  <si>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</si>
  <si>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</si>
  <si>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</si>
  <si>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</si>
  <si>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</si>
  <si>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</si>
  <si>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</si>
  <si>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</si>
  <si>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</si>
  <si>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</si>
  <si>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</si>
  <si>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</si>
  <si>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</si>
  <si>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</si>
  <si>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</si>
  <si>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</si>
  <si>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</si>
  <si>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</si>
  <si>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</si>
  <si>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</si>
  <si>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</si>
  <si>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</si>
  <si>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</si>
  <si>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</si>
  <si>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</si>
  <si>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</si>
  <si>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</si>
  <si>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</si>
  <si>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</si>
  <si>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</si>
  <si>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</si>
  <si>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</si>
  <si>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</si>
  <si>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</si>
  <si>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</si>
  <si>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</si>
  <si>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</si>
  <si>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</si>
  <si>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</si>
  <si>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</si>
  <si>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</si>
  <si>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</si>
  <si>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</si>
  <si>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</si>
  <si>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</si>
  <si>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</si>
  <si>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</si>
  <si>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</si>
  <si>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</si>
  <si>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</si>
  <si>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</si>
  <si>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</si>
  <si>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</si>
  <si>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</si>
  <si>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</si>
  <si>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</si>
  <si>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</si>
  <si>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</si>
  <si>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</si>
  <si>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</si>
  <si>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</si>
  <si>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</si>
  <si>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</si>
  <si>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</si>
  <si>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</si>
  <si>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</si>
  <si>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</si>
  <si>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</si>
  <si>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</si>
  <si>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</si>
  <si>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</si>
  <si>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</si>
  <si>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</si>
  <si>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</si>
  <si>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</si>
  <si>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</si>
  <si>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</si>
  <si>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</si>
  <si>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</si>
  <si>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</si>
  <si>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</si>
  <si>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</si>
  <si>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</si>
  <si>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</si>
  <si>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</si>
  <si>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</si>
  <si>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</si>
  <si>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</si>
  <si>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</si>
  <si>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</si>
  <si>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</si>
  <si>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</si>
  <si>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</si>
  <si>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</si>
  <si>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</si>
  <si>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</si>
  <si>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</si>
  <si>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</si>
  <si>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</si>
  <si>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</si>
  <si>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</si>
  <si>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</si>
  <si>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</si>
  <si>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</si>
  <si>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</si>
  <si>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</si>
  <si>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</si>
  <si>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</si>
  <si>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</si>
  <si>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</si>
  <si>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</si>
  <si>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</si>
  <si>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</si>
  <si>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</si>
  <si>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</si>
  <si>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</si>
  <si>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</si>
  <si>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</si>
  <si>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</si>
  <si>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</si>
  <si>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</si>
  <si>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</si>
  <si>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</si>
  <si>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</si>
  <si>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</si>
  <si>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</si>
  <si>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</si>
  <si>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</si>
  <si>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</si>
  <si>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</si>
  <si>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</si>
  <si>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</si>
  <si>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</si>
  <si>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</si>
  <si>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</si>
  <si>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</si>
  <si>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</si>
  <si>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</si>
  <si>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</si>
  <si>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</si>
  <si>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</si>
  <si>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</si>
  <si>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</si>
  <si>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</si>
  <si>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</si>
  <si>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</si>
  <si>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</si>
  <si>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</si>
  <si>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</si>
  <si>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</si>
  <si>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</si>
  <si>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</si>
  <si>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</si>
  <si>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</si>
  <si>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</si>
  <si>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</si>
  <si>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</si>
  <si>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</si>
  <si>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</si>
  <si>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</si>
  <si>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</si>
  <si>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</si>
  <si>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</si>
  <si>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</si>
  <si>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</si>
  <si>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</si>
  <si>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</si>
  <si>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</si>
  <si>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</si>
  <si>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</si>
  <si>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</si>
  <si>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</si>
  <si>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</si>
  <si>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</si>
  <si>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</si>
  <si>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</si>
  <si>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</si>
  <si>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</si>
  <si>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</si>
  <si>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</si>
  <si>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</si>
  <si>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</si>
  <si>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</si>
  <si>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</si>
  <si>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</si>
  <si>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</si>
  <si>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</si>
  <si>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</si>
  <si>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</si>
  <si>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</si>
  <si>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</si>
  <si>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</si>
  <si>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</si>
  <si>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</si>
  <si>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</si>
  <si>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</si>
  <si>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</si>
  <si>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</si>
  <si>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</si>
  <si>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</si>
  <si>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</si>
  <si>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</si>
  <si>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</si>
  <si>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</si>
  <si>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</si>
  <si>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</si>
  <si>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</si>
  <si>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</si>
  <si>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</si>
  <si>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</si>
  <si>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</si>
  <si>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</si>
  <si>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</si>
  <si>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</si>
  <si>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</si>
  <si>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</si>
  <si>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</si>
  <si>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</si>
  <si>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</si>
  <si>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</si>
  <si>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</si>
  <si>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</si>
  <si>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</si>
  <si>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</si>
  <si>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</si>
  <si>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</si>
  <si>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</si>
  <si>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</si>
  <si>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</si>
  <si>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</si>
  <si>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</si>
  <si>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</si>
  <si>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</si>
  <si>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</si>
  <si>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</si>
  <si>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</si>
  <si>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</si>
  <si>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</si>
  <si>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</si>
  <si>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</si>
  <si>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</si>
  <si>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</si>
  <si>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</si>
  <si>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</si>
  <si>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</si>
  <si>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</si>
  <si>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</si>
  <si>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</si>
  <si>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</si>
  <si>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</si>
  <si>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</si>
  <si>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</si>
  <si>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</si>
  <si>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</si>
  <si>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</si>
  <si>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</si>
  <si>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</si>
  <si>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</si>
  <si>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</si>
  <si>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</si>
  <si>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</si>
  <si>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</si>
  <si>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</si>
  <si>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</si>
  <si>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</si>
  <si>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</si>
  <si>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</si>
  <si>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</si>
  <si>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</si>
  <si>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</si>
  <si>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</si>
  <si>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</si>
  <si>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</si>
  <si>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</si>
  <si>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</si>
  <si>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</si>
  <si>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</si>
  <si>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</si>
  <si>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</si>
  <si>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</si>
  <si>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</si>
  <si>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</si>
  <si>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</si>
  <si>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</si>
  <si>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</si>
  <si>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</si>
  <si>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</si>
  <si>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</si>
  <si>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</si>
  <si>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</si>
  <si>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</si>
  <si>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</si>
  <si>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</si>
  <si>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</si>
  <si>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</si>
  <si>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</si>
  <si>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</si>
  <si>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</si>
  <si>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</si>
  <si>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</si>
  <si>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</si>
  <si>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</si>
  <si>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</si>
  <si>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</si>
  <si>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</si>
  <si>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</si>
  <si>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</si>
  <si>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</si>
  <si>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</si>
  <si>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</si>
  <si>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</si>
  <si>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</si>
  <si>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</si>
  <si>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</si>
  <si>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</si>
  <si>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</si>
  <si>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</si>
  <si>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</si>
  <si>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</si>
  <si>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</si>
  <si>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</si>
  <si>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</si>
  <si>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</si>
  <si>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</si>
  <si>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</si>
  <si>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</si>
  <si>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</si>
  <si>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</si>
  <si>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</si>
  <si>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</si>
  <si>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</si>
  <si>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</si>
  <si>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</si>
  <si>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</si>
  <si>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</si>
  <si>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</si>
  <si>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</si>
  <si>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</si>
  <si>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</si>
  <si>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</si>
  <si>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</si>
  <si>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</si>
  <si>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</si>
  <si>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</si>
  <si>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</si>
  <si>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</si>
  <si>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</si>
  <si>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</si>
  <si>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</si>
  <si>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</si>
  <si>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</si>
  <si>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</si>
  <si>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</si>
  <si>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</si>
  <si>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</si>
  <si>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</si>
  <si>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</si>
  <si>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</si>
  <si>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</si>
  <si>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</si>
  <si>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</si>
  <si>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</si>
  <si>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</si>
  <si>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</si>
  <si>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</si>
  <si>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</si>
  <si>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</si>
  <si>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</si>
  <si>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</si>
  <si>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</si>
  <si>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</si>
  <si>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</si>
  <si>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</si>
  <si>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</si>
  <si>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</si>
  <si>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</si>
  <si>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</si>
  <si>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</si>
  <si>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</si>
  <si>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</si>
  <si>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</si>
  <si>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</si>
  <si>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</si>
  <si>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</si>
  <si>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</si>
  <si>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</si>
  <si>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</si>
  <si>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</si>
  <si>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</si>
  <si>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</si>
  <si>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</si>
  <si>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</si>
  <si>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</si>
  <si>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</si>
  <si>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</si>
  <si>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0,4 МВ×А</t>
  </si>
  <si>
    <t>Техническое перевооружение объекта   "КТП 400/6-0,4 кВ № 8", ст.Хабаровск-2, проспект 60лет Октября</t>
  </si>
  <si>
    <t>г. Хабаровск</t>
  </si>
  <si>
    <t>КТП-8</t>
  </si>
  <si>
    <t>Акт осмотра б/н от 02.10.2018г. Хабаровская дистанция электроснабжения</t>
  </si>
  <si>
    <t>Замена КТП с трансформатором ТМ 400 кВА</t>
  </si>
  <si>
    <t>КТП-6/0,4 кВ, в/в ячейки, ТМ-400 кВА</t>
  </si>
  <si>
    <t>J_ДВОСТ-175</t>
  </si>
  <si>
    <t>Комплектная трансформаторная подстанция с силовым трансформатором ТМ-400/6, РУ-6 кВ, РУ-0,4 кВ</t>
  </si>
  <si>
    <t xml:space="preserve"> по состоянию на 01.01.2019</t>
  </si>
  <si>
    <t>по состоянию на 01.01.2020</t>
  </si>
  <si>
    <t xml:space="preserve"> 2. Замещение (обновление) электрической сети.  </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</si>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</sst>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6">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8024064"/>
        <c:axId val="118025600"/>
      </c:lineChart>
      <c:catAx>
        <c:axId val="11802406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025600"/>
        <c:crosses val="autoZero"/>
        <c:auto val="1"/>
        <c:lblAlgn val="ctr"/>
        <c:lblOffset val="100"/>
      </c:catAx>
      <c:valAx>
        <c:axId val="11802560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8024064"/>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18056448"/>
        <c:axId val="118057984"/>
      </c:lineChart>
      <c:catAx>
        <c:axId val="11805644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057984"/>
        <c:crosses val="autoZero"/>
        <c:auto val="1"/>
        <c:lblAlgn val="ctr"/>
        <c:lblOffset val="100"/>
      </c:catAx>
      <c:valAx>
        <c:axId val="11805798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8056448"/>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C15" sqref="C1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580</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575</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569</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579</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568</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0,4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1.1100000000000001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H20" sqref="H20:K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69" t="s">
        <v>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8" t="s">
        <v>8</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J_ДВОСТ-175</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8" t="s">
        <v>7</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"КТП 400/6-0,4 кВ № 8", ст.Хабаровск-2, проспект 60лет Октября</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8" t="s">
        <v>5</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32">
      <c r="A13" s="459"/>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row>
    <row r="15" spans="1:32">
      <c r="A15" s="460" t="s">
        <v>318</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32" s="330" customFormat="1" ht="33" customHeight="1">
      <c r="A16" s="461" t="s">
        <v>319</v>
      </c>
      <c r="B16" s="461" t="s">
        <v>320</v>
      </c>
      <c r="C16" s="457" t="s">
        <v>321</v>
      </c>
      <c r="D16" s="457"/>
      <c r="E16" s="464" t="s">
        <v>322</v>
      </c>
      <c r="F16" s="464"/>
      <c r="G16" s="461" t="s">
        <v>581</v>
      </c>
      <c r="H16" s="455">
        <v>2020</v>
      </c>
      <c r="I16" s="456"/>
      <c r="J16" s="456"/>
      <c r="K16" s="456"/>
      <c r="L16" s="455">
        <v>2021</v>
      </c>
      <c r="M16" s="456"/>
      <c r="N16" s="456"/>
      <c r="O16" s="456"/>
      <c r="P16" s="455">
        <v>2022</v>
      </c>
      <c r="Q16" s="456"/>
      <c r="R16" s="456"/>
      <c r="S16" s="456"/>
      <c r="T16" s="455">
        <v>2023</v>
      </c>
      <c r="U16" s="456"/>
      <c r="V16" s="456"/>
      <c r="W16" s="456"/>
      <c r="X16" s="455">
        <v>2024</v>
      </c>
      <c r="Y16" s="456"/>
      <c r="Z16" s="456"/>
      <c r="AA16" s="456"/>
      <c r="AB16" s="465" t="s">
        <v>323</v>
      </c>
      <c r="AC16" s="466"/>
      <c r="AD16" s="329"/>
      <c r="AE16" s="329"/>
      <c r="AF16" s="329"/>
    </row>
    <row r="17" spans="1:29" s="330" customFormat="1" ht="16.5">
      <c r="A17" s="462"/>
      <c r="B17" s="462"/>
      <c r="C17" s="457"/>
      <c r="D17" s="457"/>
      <c r="E17" s="464"/>
      <c r="F17" s="464"/>
      <c r="G17" s="462"/>
      <c r="H17" s="457" t="s">
        <v>1</v>
      </c>
      <c r="I17" s="457"/>
      <c r="J17" s="457" t="s">
        <v>324</v>
      </c>
      <c r="K17" s="457"/>
      <c r="L17" s="457" t="s">
        <v>1</v>
      </c>
      <c r="M17" s="457"/>
      <c r="N17" s="457" t="s">
        <v>324</v>
      </c>
      <c r="O17" s="457"/>
      <c r="P17" s="457" t="s">
        <v>1</v>
      </c>
      <c r="Q17" s="457"/>
      <c r="R17" s="457" t="s">
        <v>324</v>
      </c>
      <c r="S17" s="457"/>
      <c r="T17" s="457" t="s">
        <v>1</v>
      </c>
      <c r="U17" s="457"/>
      <c r="V17" s="457" t="s">
        <v>324</v>
      </c>
      <c r="W17" s="457"/>
      <c r="X17" s="457" t="s">
        <v>1</v>
      </c>
      <c r="Y17" s="457"/>
      <c r="Z17" s="457" t="s">
        <v>324</v>
      </c>
      <c r="AA17" s="457"/>
      <c r="AB17" s="467"/>
      <c r="AC17" s="468"/>
    </row>
    <row r="18" spans="1:29" s="331" customFormat="1" ht="89.25" customHeight="1">
      <c r="A18" s="463"/>
      <c r="B18" s="463"/>
      <c r="C18" s="327" t="s">
        <v>1</v>
      </c>
      <c r="D18" s="327" t="s">
        <v>325</v>
      </c>
      <c r="E18" s="380" t="s">
        <v>577</v>
      </c>
      <c r="F18" s="380" t="s">
        <v>578</v>
      </c>
      <c r="G18" s="463"/>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1.3343999999999998</v>
      </c>
      <c r="D20" s="358" t="s">
        <v>244</v>
      </c>
      <c r="E20" s="358">
        <f t="shared" ref="E20:F20" si="0">E23</f>
        <v>1.3343999999999998</v>
      </c>
      <c r="F20" s="358">
        <f t="shared" si="0"/>
        <v>1.3343999999999998</v>
      </c>
      <c r="G20" s="358">
        <f t="shared" ref="G20:AA20" si="1">SUM(G21:G25)</f>
        <v>0</v>
      </c>
      <c r="H20" s="358">
        <f t="shared" ref="H20:K20" si="2">SUM(H21:H25)</f>
        <v>0</v>
      </c>
      <c r="I20" s="358">
        <f t="shared" si="2"/>
        <v>0</v>
      </c>
      <c r="J20" s="358">
        <f t="shared" si="2"/>
        <v>0</v>
      </c>
      <c r="K20" s="358">
        <f t="shared" si="2"/>
        <v>0</v>
      </c>
      <c r="L20" s="358">
        <f t="shared" ref="L20:S20" si="3">SUM(L21:L25)</f>
        <v>0.13319999999999999</v>
      </c>
      <c r="M20" s="358">
        <f t="shared" si="3"/>
        <v>0</v>
      </c>
      <c r="N20" s="358">
        <f t="shared" si="3"/>
        <v>0</v>
      </c>
      <c r="O20" s="358">
        <f t="shared" si="3"/>
        <v>0</v>
      </c>
      <c r="P20" s="358">
        <f t="shared" si="3"/>
        <v>1.3343999999999998</v>
      </c>
      <c r="Q20" s="358">
        <f t="shared" si="3"/>
        <v>0</v>
      </c>
      <c r="R20" s="358">
        <f t="shared" si="3"/>
        <v>0</v>
      </c>
      <c r="S20" s="358">
        <f t="shared" si="3"/>
        <v>0</v>
      </c>
      <c r="T20" s="358">
        <f t="shared" si="1"/>
        <v>0</v>
      </c>
      <c r="U20" s="358">
        <f t="shared" si="1"/>
        <v>0</v>
      </c>
      <c r="V20" s="358">
        <f t="shared" si="1"/>
        <v>0</v>
      </c>
      <c r="W20" s="358">
        <f t="shared" si="1"/>
        <v>0</v>
      </c>
      <c r="X20" s="358">
        <f t="shared" si="1"/>
        <v>0</v>
      </c>
      <c r="Y20" s="358">
        <f t="shared" si="1"/>
        <v>0</v>
      </c>
      <c r="Z20" s="358">
        <f t="shared" si="1"/>
        <v>0</v>
      </c>
      <c r="AA20" s="358">
        <f t="shared" si="1"/>
        <v>0</v>
      </c>
      <c r="AB20" s="358">
        <f>AB23</f>
        <v>1.3343999999999998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1.3343999999999998</v>
      </c>
      <c r="D23" s="358" t="s">
        <v>244</v>
      </c>
      <c r="E23" s="358">
        <v>1.3343999999999998</v>
      </c>
      <c r="F23" s="358">
        <v>1.3343999999999998</v>
      </c>
      <c r="G23" s="358">
        <v>0</v>
      </c>
      <c r="H23" s="359">
        <f>H26*1.18</f>
        <v>0</v>
      </c>
      <c r="I23" s="358" t="s">
        <v>244</v>
      </c>
      <c r="J23" s="358" t="s">
        <v>244</v>
      </c>
      <c r="K23" s="358" t="s">
        <v>244</v>
      </c>
      <c r="L23" s="359">
        <v>0.13319999999999999</v>
      </c>
      <c r="M23" s="358" t="s">
        <v>244</v>
      </c>
      <c r="N23" s="358" t="s">
        <v>244</v>
      </c>
      <c r="O23" s="358" t="s">
        <v>244</v>
      </c>
      <c r="P23" s="359">
        <v>1.2011999999999998</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1.3343999999999998</v>
      </c>
      <c r="AC23" s="358" t="s">
        <v>244</v>
      </c>
    </row>
    <row r="24" spans="1:29" ht="16.5">
      <c r="A24" s="244" t="s">
        <v>336</v>
      </c>
      <c r="B24" s="245" t="s">
        <v>337</v>
      </c>
      <c r="C24" s="358">
        <v>0</v>
      </c>
      <c r="D24" s="358" t="s">
        <v>244</v>
      </c>
      <c r="E24" s="358">
        <v>0</v>
      </c>
      <c r="F24" s="358">
        <f t="shared" ref="F24:F60" si="4">G24+H24+L24+P24+T24+X24</f>
        <v>0.13319999999999999</v>
      </c>
      <c r="G24" s="358">
        <v>0</v>
      </c>
      <c r="H24" s="359">
        <v>0</v>
      </c>
      <c r="I24" s="358" t="s">
        <v>244</v>
      </c>
      <c r="J24" s="358" t="s">
        <v>244</v>
      </c>
      <c r="K24" s="358" t="s">
        <v>244</v>
      </c>
      <c r="L24" s="359">
        <v>0</v>
      </c>
      <c r="M24" s="358" t="s">
        <v>244</v>
      </c>
      <c r="N24" s="358" t="s">
        <v>244</v>
      </c>
      <c r="O24" s="358" t="s">
        <v>244</v>
      </c>
      <c r="P24" s="358">
        <f t="shared" ref="P24:S24" si="5">SUM(P25:P29)</f>
        <v>0.13319999999999999</v>
      </c>
      <c r="Q24" s="358">
        <f t="shared" si="5"/>
        <v>0</v>
      </c>
      <c r="R24" s="358">
        <f t="shared" si="5"/>
        <v>0</v>
      </c>
      <c r="S24" s="358">
        <f t="shared" si="5"/>
        <v>0</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4"/>
        <v>0</v>
      </c>
      <c r="G25" s="358">
        <v>0</v>
      </c>
      <c r="H25" s="359">
        <v>0</v>
      </c>
      <c r="I25" s="358" t="s">
        <v>244</v>
      </c>
      <c r="J25" s="358" t="s">
        <v>244</v>
      </c>
      <c r="K25" s="358" t="s">
        <v>244</v>
      </c>
      <c r="L25" s="359">
        <v>0</v>
      </c>
      <c r="M25" s="358" t="s">
        <v>244</v>
      </c>
      <c r="N25" s="358" t="s">
        <v>244</v>
      </c>
      <c r="O25" s="358" t="s">
        <v>244</v>
      </c>
      <c r="P25" s="358">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1.1119999999999999</v>
      </c>
      <c r="D26" s="358" t="s">
        <v>244</v>
      </c>
      <c r="E26" s="358">
        <f t="shared" ref="E26:F26" si="6">E27+E28</f>
        <v>1.1119999999999999</v>
      </c>
      <c r="F26" s="358">
        <f t="shared" si="6"/>
        <v>1.1119999999999999</v>
      </c>
      <c r="G26" s="358">
        <f t="shared" ref="G26:AA26" si="7">SUM(G27:G30)</f>
        <v>0</v>
      </c>
      <c r="H26" s="358">
        <f>SUM(H27:H30)</f>
        <v>0</v>
      </c>
      <c r="I26" s="358">
        <f t="shared" ref="I26:K26" si="8">SUM(I27:I30)</f>
        <v>0</v>
      </c>
      <c r="J26" s="358">
        <f t="shared" si="8"/>
        <v>0</v>
      </c>
      <c r="K26" s="358">
        <f t="shared" si="8"/>
        <v>0</v>
      </c>
      <c r="L26" s="358">
        <f t="shared" ref="L26:S26" si="9">SUM(L27:L30)</f>
        <v>0.111</v>
      </c>
      <c r="M26" s="358">
        <f t="shared" si="9"/>
        <v>0</v>
      </c>
      <c r="N26" s="358">
        <f t="shared" si="9"/>
        <v>0</v>
      </c>
      <c r="O26" s="358">
        <f t="shared" si="9"/>
        <v>0</v>
      </c>
      <c r="P26" s="358">
        <v>0</v>
      </c>
      <c r="Q26" s="358" t="s">
        <v>244</v>
      </c>
      <c r="R26" s="358" t="s">
        <v>244</v>
      </c>
      <c r="S26" s="358" t="s">
        <v>244</v>
      </c>
      <c r="T26" s="358">
        <f>SUM(T27:T30)</f>
        <v>0</v>
      </c>
      <c r="U26" s="358">
        <f t="shared" si="7"/>
        <v>0</v>
      </c>
      <c r="V26" s="358">
        <f t="shared" si="7"/>
        <v>0</v>
      </c>
      <c r="W26" s="358">
        <f t="shared" si="7"/>
        <v>0</v>
      </c>
      <c r="X26" s="358">
        <f>SUM(X27:X30)</f>
        <v>0</v>
      </c>
      <c r="Y26" s="358">
        <f t="shared" si="7"/>
        <v>0</v>
      </c>
      <c r="Z26" s="358">
        <f t="shared" si="7"/>
        <v>0</v>
      </c>
      <c r="AA26" s="358">
        <f t="shared" si="7"/>
        <v>0</v>
      </c>
      <c r="AB26" s="358">
        <f>AB27+AB28</f>
        <v>1.1119999999999999</v>
      </c>
      <c r="AC26" s="358" t="s">
        <v>244</v>
      </c>
    </row>
    <row r="27" spans="1:29" ht="16.5">
      <c r="A27" s="242" t="s">
        <v>341</v>
      </c>
      <c r="B27" s="245" t="s">
        <v>342</v>
      </c>
      <c r="C27" s="358">
        <v>0.111</v>
      </c>
      <c r="D27" s="358" t="s">
        <v>244</v>
      </c>
      <c r="E27" s="358">
        <v>0.111</v>
      </c>
      <c r="F27" s="358">
        <v>0.111</v>
      </c>
      <c r="G27" s="358">
        <v>0</v>
      </c>
      <c r="H27" s="359">
        <v>0</v>
      </c>
      <c r="I27" s="358" t="s">
        <v>244</v>
      </c>
      <c r="J27" s="358" t="s">
        <v>244</v>
      </c>
      <c r="K27" s="358" t="s">
        <v>244</v>
      </c>
      <c r="L27" s="358">
        <v>0.111</v>
      </c>
      <c r="M27" s="358" t="s">
        <v>244</v>
      </c>
      <c r="N27" s="358" t="s">
        <v>244</v>
      </c>
      <c r="O27" s="358" t="s">
        <v>244</v>
      </c>
      <c r="P27" s="359">
        <v>0.13319999999999999</v>
      </c>
      <c r="Q27" s="358" t="s">
        <v>244</v>
      </c>
      <c r="R27" s="358" t="s">
        <v>244</v>
      </c>
      <c r="S27" s="358" t="s">
        <v>244</v>
      </c>
      <c r="T27" s="359">
        <v>0</v>
      </c>
      <c r="U27" s="358" t="s">
        <v>244</v>
      </c>
      <c r="V27" s="358" t="s">
        <v>244</v>
      </c>
      <c r="W27" s="358" t="s">
        <v>244</v>
      </c>
      <c r="X27" s="359">
        <v>0</v>
      </c>
      <c r="Y27" s="358" t="s">
        <v>244</v>
      </c>
      <c r="Z27" s="358" t="s">
        <v>244</v>
      </c>
      <c r="AA27" s="358" t="s">
        <v>244</v>
      </c>
      <c r="AB27" s="358">
        <v>0.111</v>
      </c>
      <c r="AC27" s="358" t="s">
        <v>244</v>
      </c>
    </row>
    <row r="28" spans="1:29" ht="16.5">
      <c r="A28" s="242" t="s">
        <v>343</v>
      </c>
      <c r="B28" s="245" t="s">
        <v>344</v>
      </c>
      <c r="C28" s="358">
        <v>1.0009999999999999</v>
      </c>
      <c r="D28" s="358" t="s">
        <v>244</v>
      </c>
      <c r="E28" s="358">
        <v>1.0009999999999999</v>
      </c>
      <c r="F28" s="358">
        <v>1.0009999999999999</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1.0009999999999999</v>
      </c>
      <c r="AC28" s="358" t="s">
        <v>244</v>
      </c>
    </row>
    <row r="29" spans="1:29" ht="16.5">
      <c r="A29" s="242" t="s">
        <v>345</v>
      </c>
      <c r="B29" s="245" t="s">
        <v>346</v>
      </c>
      <c r="C29" s="358">
        <v>0</v>
      </c>
      <c r="D29" s="358" t="s">
        <v>244</v>
      </c>
      <c r="E29" s="358">
        <v>0</v>
      </c>
      <c r="F29" s="358">
        <f t="shared" si="4"/>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4"/>
        <v>0.111</v>
      </c>
      <c r="G30" s="358">
        <v>0</v>
      </c>
      <c r="H30" s="359">
        <v>0</v>
      </c>
      <c r="I30" s="358" t="s">
        <v>244</v>
      </c>
      <c r="J30" s="358" t="s">
        <v>244</v>
      </c>
      <c r="K30" s="358" t="s">
        <v>244</v>
      </c>
      <c r="L30" s="359">
        <v>0</v>
      </c>
      <c r="M30" s="358" t="s">
        <v>244</v>
      </c>
      <c r="N30" s="358" t="s">
        <v>244</v>
      </c>
      <c r="O30" s="358" t="s">
        <v>244</v>
      </c>
      <c r="P30" s="358">
        <f t="shared" ref="P30:S30" si="10">SUM(P31:P34)</f>
        <v>0.111</v>
      </c>
      <c r="Q30" s="358">
        <f t="shared" si="10"/>
        <v>0</v>
      </c>
      <c r="R30" s="358">
        <f t="shared" si="10"/>
        <v>0</v>
      </c>
      <c r="S30" s="358">
        <f t="shared" si="10"/>
        <v>0</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11">G31+H31+L31+P31+T31+X31</f>
        <v>0.111</v>
      </c>
      <c r="G31" s="358">
        <v>0</v>
      </c>
      <c r="H31" s="359">
        <v>0</v>
      </c>
      <c r="I31" s="358" t="s">
        <v>244</v>
      </c>
      <c r="J31" s="358" t="s">
        <v>244</v>
      </c>
      <c r="K31" s="358" t="s">
        <v>244</v>
      </c>
      <c r="L31" s="359">
        <v>0</v>
      </c>
      <c r="M31" s="358" t="s">
        <v>244</v>
      </c>
      <c r="N31" s="358" t="s">
        <v>244</v>
      </c>
      <c r="O31" s="358" t="s">
        <v>244</v>
      </c>
      <c r="P31" s="358">
        <v>0.111</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4"/>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v>0.4</v>
      </c>
      <c r="G33" s="359">
        <f t="shared" ref="G33:K33" si="12">SUM(G34:G40)</f>
        <v>0</v>
      </c>
      <c r="H33" s="359">
        <v>0</v>
      </c>
      <c r="I33" s="358" t="s">
        <v>244</v>
      </c>
      <c r="J33" s="358" t="s">
        <v>244</v>
      </c>
      <c r="K33" s="358" t="s">
        <v>244</v>
      </c>
      <c r="L33" s="359">
        <f t="shared" ref="L33:S33" si="13">SUM(L34:L40)</f>
        <v>0</v>
      </c>
      <c r="M33" s="359">
        <f t="shared" si="13"/>
        <v>0</v>
      </c>
      <c r="N33" s="359">
        <f t="shared" si="13"/>
        <v>0</v>
      </c>
      <c r="O33" s="359">
        <f t="shared" si="13"/>
        <v>0</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0.4</v>
      </c>
      <c r="AC33" s="358" t="s">
        <v>244</v>
      </c>
    </row>
    <row r="34" spans="1:29" ht="16.5">
      <c r="A34" s="244" t="s">
        <v>354</v>
      </c>
      <c r="B34" s="247" t="s">
        <v>355</v>
      </c>
      <c r="C34" s="358">
        <v>0</v>
      </c>
      <c r="D34" s="358" t="s">
        <v>244</v>
      </c>
      <c r="E34" s="358">
        <v>0</v>
      </c>
      <c r="F34" s="358">
        <f t="shared" si="4"/>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4"/>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4"/>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4"/>
        <v>0</v>
      </c>
      <c r="G37" s="358">
        <v>0</v>
      </c>
      <c r="H37" s="359">
        <v>0</v>
      </c>
      <c r="I37" s="358" t="s">
        <v>244</v>
      </c>
      <c r="J37" s="358" t="s">
        <v>244</v>
      </c>
      <c r="K37" s="358" t="s">
        <v>244</v>
      </c>
      <c r="L37" s="359">
        <v>0</v>
      </c>
      <c r="M37" s="358" t="s">
        <v>244</v>
      </c>
      <c r="N37" s="358" t="s">
        <v>244</v>
      </c>
      <c r="O37" s="358" t="s">
        <v>244</v>
      </c>
      <c r="P37" s="359">
        <f t="shared" ref="P37:S37" si="14">SUM(P38:P44)</f>
        <v>0</v>
      </c>
      <c r="Q37" s="359">
        <f t="shared" si="14"/>
        <v>0</v>
      </c>
      <c r="R37" s="359">
        <f t="shared" si="14"/>
        <v>0</v>
      </c>
      <c r="S37" s="359">
        <f t="shared" si="14"/>
        <v>0</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4"/>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1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4"/>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v>0.4</v>
      </c>
      <c r="G41" s="359">
        <f t="shared" ref="G41:K41" si="16">SUM(G42:G48)</f>
        <v>0</v>
      </c>
      <c r="H41" s="359">
        <v>0</v>
      </c>
      <c r="I41" s="358" t="s">
        <v>244</v>
      </c>
      <c r="J41" s="358" t="s">
        <v>244</v>
      </c>
      <c r="K41" s="358" t="s">
        <v>244</v>
      </c>
      <c r="L41" s="359">
        <f t="shared" ref="L41:S41" si="17">SUM(L42:L48)</f>
        <v>0.111</v>
      </c>
      <c r="M41" s="359">
        <f t="shared" si="17"/>
        <v>0</v>
      </c>
      <c r="N41" s="359">
        <f t="shared" si="17"/>
        <v>0</v>
      </c>
      <c r="O41" s="359">
        <f t="shared" si="17"/>
        <v>0</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0.4</v>
      </c>
      <c r="AC41" s="358" t="s">
        <v>244</v>
      </c>
    </row>
    <row r="42" spans="1:29" ht="16.5">
      <c r="A42" s="244" t="s">
        <v>368</v>
      </c>
      <c r="B42" s="245" t="s">
        <v>355</v>
      </c>
      <c r="C42" s="358">
        <v>0</v>
      </c>
      <c r="D42" s="358" t="s">
        <v>244</v>
      </c>
      <c r="E42" s="358">
        <v>0</v>
      </c>
      <c r="F42" s="358">
        <f t="shared" si="4"/>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4"/>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4"/>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4"/>
        <v>0.111</v>
      </c>
      <c r="G45" s="358">
        <v>0</v>
      </c>
      <c r="H45" s="359">
        <v>0</v>
      </c>
      <c r="I45" s="358" t="s">
        <v>244</v>
      </c>
      <c r="J45" s="358" t="s">
        <v>244</v>
      </c>
      <c r="K45" s="358" t="s">
        <v>244</v>
      </c>
      <c r="L45" s="359">
        <v>0</v>
      </c>
      <c r="M45" s="358" t="s">
        <v>244</v>
      </c>
      <c r="N45" s="358" t="s">
        <v>244</v>
      </c>
      <c r="O45" s="358" t="s">
        <v>244</v>
      </c>
      <c r="P45" s="359">
        <f t="shared" ref="P45:S45" si="18">SUM(P46:P52)</f>
        <v>0.111</v>
      </c>
      <c r="Q45" s="359">
        <f t="shared" si="18"/>
        <v>0</v>
      </c>
      <c r="R45" s="359">
        <f t="shared" si="18"/>
        <v>0</v>
      </c>
      <c r="S45" s="359">
        <f t="shared" si="18"/>
        <v>0</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4"/>
        <v>0</v>
      </c>
      <c r="G46" s="358">
        <v>0</v>
      </c>
      <c r="H46" s="359">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19">SUM(G48:G53)</f>
        <v>0</v>
      </c>
      <c r="H47" s="358">
        <f t="shared" ref="H47:K47" si="20">SUM(H48:H53)</f>
        <v>0</v>
      </c>
      <c r="I47" s="358">
        <f t="shared" si="20"/>
        <v>0</v>
      </c>
      <c r="J47" s="358">
        <f t="shared" si="20"/>
        <v>0</v>
      </c>
      <c r="K47" s="358">
        <f t="shared" si="20"/>
        <v>0</v>
      </c>
      <c r="L47" s="358">
        <v>0</v>
      </c>
      <c r="M47" s="358">
        <f t="shared" ref="M47:S47" si="21">SUM(M48:M53)</f>
        <v>0</v>
      </c>
      <c r="N47" s="358">
        <f t="shared" si="21"/>
        <v>0</v>
      </c>
      <c r="O47" s="358">
        <f t="shared" si="21"/>
        <v>0</v>
      </c>
      <c r="P47" s="359">
        <v>0</v>
      </c>
      <c r="Q47" s="358" t="s">
        <v>244</v>
      </c>
      <c r="R47" s="358" t="s">
        <v>244</v>
      </c>
      <c r="S47" s="358" t="s">
        <v>244</v>
      </c>
      <c r="T47" s="358">
        <f t="shared" si="19"/>
        <v>0</v>
      </c>
      <c r="U47" s="358">
        <f t="shared" si="19"/>
        <v>0</v>
      </c>
      <c r="V47" s="358">
        <f t="shared" si="19"/>
        <v>0</v>
      </c>
      <c r="W47" s="358">
        <f t="shared" si="19"/>
        <v>0</v>
      </c>
      <c r="X47" s="358">
        <f t="shared" si="19"/>
        <v>0</v>
      </c>
      <c r="Y47" s="358">
        <f t="shared" si="19"/>
        <v>0</v>
      </c>
      <c r="Z47" s="358">
        <f t="shared" si="19"/>
        <v>0</v>
      </c>
      <c r="AA47" s="358">
        <f t="shared" si="19"/>
        <v>0</v>
      </c>
      <c r="AB47" s="358">
        <v>0</v>
      </c>
      <c r="AC47" s="358" t="s">
        <v>244</v>
      </c>
    </row>
    <row r="48" spans="1:29" ht="16.5">
      <c r="A48" s="244" t="s">
        <v>374</v>
      </c>
      <c r="B48" s="245" t="s">
        <v>375</v>
      </c>
      <c r="C48" s="358">
        <f>C26</f>
        <v>1.1119999999999999</v>
      </c>
      <c r="D48" s="358" t="s">
        <v>244</v>
      </c>
      <c r="E48" s="358">
        <f>C48</f>
        <v>1.1119999999999999</v>
      </c>
      <c r="F48" s="358">
        <f>C48</f>
        <v>1.1119999999999999</v>
      </c>
      <c r="G48" s="358">
        <v>0</v>
      </c>
      <c r="H48" s="359">
        <f>H29</f>
        <v>0</v>
      </c>
      <c r="I48" s="358" t="s">
        <v>244</v>
      </c>
      <c r="J48" s="358" t="s">
        <v>244</v>
      </c>
      <c r="K48" s="358" t="s">
        <v>244</v>
      </c>
      <c r="L48" s="359">
        <f>L27</f>
        <v>0.111</v>
      </c>
      <c r="M48" s="358" t="s">
        <v>244</v>
      </c>
      <c r="N48" s="358" t="s">
        <v>244</v>
      </c>
      <c r="O48" s="358" t="s">
        <v>244</v>
      </c>
      <c r="P48" s="359">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1.1119999999999999</v>
      </c>
      <c r="AC48" s="358" t="s">
        <v>244</v>
      </c>
    </row>
    <row r="49" spans="1:29" ht="16.5">
      <c r="A49" s="244" t="s">
        <v>376</v>
      </c>
      <c r="B49" s="245" t="s">
        <v>377</v>
      </c>
      <c r="C49" s="358">
        <v>0</v>
      </c>
      <c r="D49" s="358" t="s">
        <v>244</v>
      </c>
      <c r="E49" s="358">
        <v>0</v>
      </c>
      <c r="F49" s="358">
        <f t="shared" si="4"/>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v>0.4</v>
      </c>
      <c r="G50" s="359">
        <f t="shared" ref="G50:K50" si="22">SUM(G51:G57)</f>
        <v>0</v>
      </c>
      <c r="H50" s="359">
        <v>0</v>
      </c>
      <c r="I50" s="358" t="s">
        <v>244</v>
      </c>
      <c r="J50" s="358" t="s">
        <v>244</v>
      </c>
      <c r="K50" s="358" t="s">
        <v>244</v>
      </c>
      <c r="L50" s="359">
        <f t="shared" ref="L50:S50" si="23">SUM(L51:L57)</f>
        <v>0</v>
      </c>
      <c r="M50" s="359">
        <f t="shared" si="23"/>
        <v>0</v>
      </c>
      <c r="N50" s="359">
        <f t="shared" si="23"/>
        <v>0</v>
      </c>
      <c r="O50" s="359">
        <f t="shared" si="23"/>
        <v>0</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0.4</v>
      </c>
      <c r="AC50" s="358" t="s">
        <v>244</v>
      </c>
    </row>
    <row r="51" spans="1:29" ht="16.5">
      <c r="A51" s="244" t="s">
        <v>380</v>
      </c>
      <c r="B51" s="247" t="s">
        <v>381</v>
      </c>
      <c r="C51" s="358">
        <v>0</v>
      </c>
      <c r="D51" s="358" t="s">
        <v>244</v>
      </c>
      <c r="E51" s="358">
        <v>0</v>
      </c>
      <c r="F51" s="358">
        <f t="shared" si="4"/>
        <v>0</v>
      </c>
      <c r="G51" s="358">
        <v>0</v>
      </c>
      <c r="H51" s="359">
        <v>0</v>
      </c>
      <c r="I51" s="358" t="s">
        <v>244</v>
      </c>
      <c r="J51" s="358" t="s">
        <v>244</v>
      </c>
      <c r="K51" s="358" t="s">
        <v>244</v>
      </c>
      <c r="L51" s="359">
        <v>0</v>
      </c>
      <c r="M51" s="358" t="s">
        <v>244</v>
      </c>
      <c r="N51" s="358" t="s">
        <v>244</v>
      </c>
      <c r="O51" s="358" t="s">
        <v>244</v>
      </c>
      <c r="P51" s="358">
        <v>0</v>
      </c>
      <c r="Q51" s="358">
        <f t="shared" ref="Q51:S51" si="24">SUM(Q52:Q57)</f>
        <v>0</v>
      </c>
      <c r="R51" s="358">
        <f t="shared" si="24"/>
        <v>0</v>
      </c>
      <c r="S51" s="358">
        <f t="shared" si="24"/>
        <v>0</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4"/>
        <v>0.111</v>
      </c>
      <c r="G52" s="358">
        <v>0</v>
      </c>
      <c r="H52" s="359">
        <v>0</v>
      </c>
      <c r="I52" s="358" t="s">
        <v>244</v>
      </c>
      <c r="J52" s="358" t="s">
        <v>244</v>
      </c>
      <c r="K52" s="358" t="s">
        <v>244</v>
      </c>
      <c r="L52" s="359">
        <v>0</v>
      </c>
      <c r="M52" s="358" t="s">
        <v>244</v>
      </c>
      <c r="N52" s="358" t="s">
        <v>244</v>
      </c>
      <c r="O52" s="358" t="s">
        <v>244</v>
      </c>
      <c r="P52" s="359">
        <f>P31</f>
        <v>0.111</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4"/>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4"/>
        <v>0.4</v>
      </c>
      <c r="G54" s="358">
        <v>0</v>
      </c>
      <c r="H54" s="359">
        <v>0</v>
      </c>
      <c r="I54" s="358" t="s">
        <v>244</v>
      </c>
      <c r="J54" s="358" t="s">
        <v>244</v>
      </c>
      <c r="K54" s="358" t="s">
        <v>244</v>
      </c>
      <c r="L54" s="359">
        <v>0</v>
      </c>
      <c r="M54" s="358" t="s">
        <v>244</v>
      </c>
      <c r="N54" s="358" t="s">
        <v>244</v>
      </c>
      <c r="O54" s="358" t="s">
        <v>244</v>
      </c>
      <c r="P54" s="359">
        <f t="shared" ref="P54:S54" si="25">SUM(P55:P61)</f>
        <v>0.4</v>
      </c>
      <c r="Q54" s="359">
        <f t="shared" si="25"/>
        <v>0</v>
      </c>
      <c r="R54" s="359">
        <f t="shared" si="25"/>
        <v>0</v>
      </c>
      <c r="S54" s="359">
        <f t="shared" si="25"/>
        <v>0</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26">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4"/>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v>0.4</v>
      </c>
      <c r="G57" s="359">
        <f t="shared" ref="G57:K57" si="27">SUM(G58:G64)</f>
        <v>0</v>
      </c>
      <c r="H57" s="359">
        <v>0</v>
      </c>
      <c r="I57" s="358" t="s">
        <v>244</v>
      </c>
      <c r="J57" s="358" t="s">
        <v>244</v>
      </c>
      <c r="K57" s="358" t="s">
        <v>244</v>
      </c>
      <c r="L57" s="359">
        <f t="shared" ref="L57:S57" si="28">SUM(L58:L64)</f>
        <v>0</v>
      </c>
      <c r="M57" s="359">
        <f t="shared" si="28"/>
        <v>0</v>
      </c>
      <c r="N57" s="359">
        <f t="shared" si="28"/>
        <v>0</v>
      </c>
      <c r="O57" s="359">
        <f t="shared" si="28"/>
        <v>0</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0.4</v>
      </c>
      <c r="AC57" s="358" t="s">
        <v>244</v>
      </c>
    </row>
    <row r="58" spans="1:29" ht="16.5">
      <c r="A58" s="244" t="s">
        <v>390</v>
      </c>
      <c r="B58" s="251" t="s">
        <v>355</v>
      </c>
      <c r="C58" s="358">
        <v>0</v>
      </c>
      <c r="D58" s="358" t="s">
        <v>244</v>
      </c>
      <c r="E58" s="358">
        <v>0</v>
      </c>
      <c r="F58" s="358">
        <f t="shared" si="4"/>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4"/>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4"/>
        <v>0</v>
      </c>
      <c r="G60" s="249">
        <v>0</v>
      </c>
      <c r="H60" s="248">
        <v>0</v>
      </c>
      <c r="I60" s="249" t="s">
        <v>244</v>
      </c>
      <c r="J60" s="249" t="s">
        <v>244</v>
      </c>
      <c r="K60" s="249" t="s">
        <v>244</v>
      </c>
      <c r="L60" s="248">
        <v>0</v>
      </c>
      <c r="M60" s="249" t="s">
        <v>244</v>
      </c>
      <c r="N60" s="249" t="s">
        <v>244</v>
      </c>
      <c r="O60" s="249" t="s">
        <v>244</v>
      </c>
      <c r="P60" s="359">
        <v>0</v>
      </c>
      <c r="Q60" s="358" t="s">
        <v>244</v>
      </c>
      <c r="R60" s="358" t="s">
        <v>244</v>
      </c>
      <c r="S60" s="358"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359">
        <f t="shared" ref="L61:S61" si="29">SUM(L62:L68)</f>
        <v>0</v>
      </c>
      <c r="M61" s="359">
        <f t="shared" si="29"/>
        <v>0</v>
      </c>
      <c r="N61" s="359">
        <f t="shared" si="29"/>
        <v>0</v>
      </c>
      <c r="O61" s="359">
        <f t="shared" si="29"/>
        <v>0</v>
      </c>
      <c r="P61" s="359">
        <v>0.4</v>
      </c>
      <c r="Q61" s="358" t="s">
        <v>244</v>
      </c>
      <c r="R61" s="358" t="s">
        <v>244</v>
      </c>
      <c r="S61" s="358" t="s">
        <v>244</v>
      </c>
      <c r="T61" s="252"/>
      <c r="U61" s="252"/>
    </row>
    <row r="62" spans="1:29" ht="54" customHeight="1">
      <c r="B62" s="453"/>
      <c r="C62" s="453"/>
      <c r="D62" s="453"/>
      <c r="E62" s="453"/>
      <c r="F62" s="453"/>
      <c r="G62" s="453"/>
      <c r="H62" s="453"/>
      <c r="I62" s="453"/>
      <c r="J62" s="325"/>
      <c r="K62" s="325"/>
      <c r="L62" s="359">
        <v>0</v>
      </c>
      <c r="M62" s="358" t="s">
        <v>244</v>
      </c>
      <c r="N62" s="358" t="s">
        <v>244</v>
      </c>
      <c r="O62" s="358" t="s">
        <v>244</v>
      </c>
      <c r="P62" s="359">
        <v>0</v>
      </c>
      <c r="Q62" s="358" t="s">
        <v>244</v>
      </c>
      <c r="R62" s="358" t="s">
        <v>244</v>
      </c>
      <c r="S62" s="358" t="s">
        <v>244</v>
      </c>
      <c r="T62" s="254"/>
      <c r="U62" s="254"/>
      <c r="V62" s="254"/>
      <c r="W62" s="254"/>
      <c r="X62" s="254"/>
      <c r="Y62" s="254"/>
      <c r="Z62" s="254"/>
      <c r="AA62" s="254"/>
      <c r="AB62" s="254"/>
    </row>
    <row r="63" spans="1:29">
      <c r="L63" s="359">
        <v>0</v>
      </c>
      <c r="M63" s="358" t="s">
        <v>244</v>
      </c>
      <c r="N63" s="358" t="s">
        <v>244</v>
      </c>
      <c r="O63" s="358" t="s">
        <v>244</v>
      </c>
      <c r="P63" s="359">
        <v>0</v>
      </c>
      <c r="Q63" s="358" t="s">
        <v>244</v>
      </c>
      <c r="R63" s="358" t="s">
        <v>244</v>
      </c>
      <c r="S63" s="358" t="s">
        <v>244</v>
      </c>
    </row>
    <row r="64" spans="1:29" ht="50.25" customHeight="1">
      <c r="B64" s="452"/>
      <c r="C64" s="452"/>
      <c r="D64" s="452"/>
      <c r="E64" s="452"/>
      <c r="F64" s="452"/>
      <c r="G64" s="452"/>
      <c r="H64" s="452"/>
      <c r="I64" s="452"/>
      <c r="J64" s="324"/>
      <c r="K64" s="324"/>
      <c r="L64" s="248">
        <v>0</v>
      </c>
      <c r="M64" s="249" t="s">
        <v>244</v>
      </c>
      <c r="N64" s="249" t="s">
        <v>244</v>
      </c>
      <c r="O64" s="249" t="s">
        <v>244</v>
      </c>
      <c r="P64" s="248">
        <v>0</v>
      </c>
      <c r="Q64" s="249" t="s">
        <v>244</v>
      </c>
      <c r="R64" s="249" t="s">
        <v>244</v>
      </c>
      <c r="S64" s="249" t="s">
        <v>244</v>
      </c>
    </row>
    <row r="66" spans="2:22" ht="36.75" customHeight="1">
      <c r="B66" s="453"/>
      <c r="C66" s="453"/>
      <c r="D66" s="453"/>
      <c r="E66" s="453"/>
      <c r="F66" s="453"/>
      <c r="G66" s="453"/>
      <c r="H66" s="453"/>
      <c r="I66" s="453"/>
      <c r="J66" s="325"/>
      <c r="K66" s="325"/>
    </row>
    <row r="67" spans="2:22">
      <c r="B67" s="39"/>
      <c r="C67" s="39"/>
      <c r="D67" s="39"/>
      <c r="E67" s="39"/>
      <c r="F67" s="39"/>
      <c r="N67" s="255"/>
      <c r="V67" s="255"/>
    </row>
    <row r="68" spans="2:22" ht="51" customHeight="1">
      <c r="B68" s="453"/>
      <c r="C68" s="453"/>
      <c r="D68" s="453"/>
      <c r="E68" s="453"/>
      <c r="F68" s="453"/>
      <c r="G68" s="453"/>
      <c r="H68" s="453"/>
      <c r="I68" s="453"/>
      <c r="J68" s="325"/>
      <c r="K68" s="325"/>
      <c r="N68" s="255"/>
      <c r="V68" s="255"/>
    </row>
    <row r="69" spans="2:22" ht="32.25" customHeight="1">
      <c r="B69" s="452"/>
      <c r="C69" s="452"/>
      <c r="D69" s="452"/>
      <c r="E69" s="452"/>
      <c r="F69" s="452"/>
      <c r="G69" s="452"/>
      <c r="H69" s="452"/>
      <c r="I69" s="452"/>
      <c r="J69" s="324"/>
      <c r="K69" s="324"/>
    </row>
    <row r="70" spans="2:22" ht="51.75" customHeight="1">
      <c r="B70" s="453"/>
      <c r="C70" s="453"/>
      <c r="D70" s="453"/>
      <c r="E70" s="453"/>
      <c r="F70" s="453"/>
      <c r="G70" s="453"/>
      <c r="H70" s="453"/>
      <c r="I70" s="453"/>
      <c r="J70" s="325"/>
      <c r="K70" s="325"/>
    </row>
    <row r="71" spans="2:22" ht="21.75" customHeight="1">
      <c r="B71" s="454"/>
      <c r="C71" s="454"/>
      <c r="D71" s="454"/>
      <c r="E71" s="454"/>
      <c r="F71" s="454"/>
      <c r="G71" s="454"/>
      <c r="H71" s="454"/>
      <c r="I71" s="454"/>
      <c r="J71" s="326"/>
      <c r="K71" s="326"/>
      <c r="L71" s="256"/>
      <c r="M71" s="256"/>
      <c r="T71" s="256"/>
      <c r="U71" s="256"/>
    </row>
    <row r="72" spans="2:22" ht="23.25" customHeight="1">
      <c r="B72" s="256"/>
      <c r="C72" s="256"/>
      <c r="D72" s="256"/>
      <c r="E72" s="256"/>
      <c r="F72" s="256"/>
    </row>
    <row r="73" spans="2:22" ht="18.75" customHeight="1">
      <c r="B73" s="451"/>
      <c r="C73" s="451"/>
      <c r="D73" s="451"/>
      <c r="E73" s="451"/>
      <c r="F73" s="451"/>
      <c r="G73" s="451"/>
      <c r="H73" s="451"/>
      <c r="I73" s="451"/>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U21:W25 Y21:AA25 G56:G60 G48:G54 G40:G46 G32:G38 G27:G30 G21:G25 X21:X23 T21:T23 T28:T30 X28:X30 P46 C20:F60 AC20:AC60 C31:G31 C39:G39 C55:G55 C50:G50 Y48:AA60 U48:W60 C41:G41 C33:G33 Y27:AA46 U27:W46 L32:L34 P21:P23 L21:L23 L25:L30 M21:O64 L24:S24 P25:P30 P32:P34 L30:S30 Q21:S64 I21:K25 H21:H23 H28:H30 I48:K60 I27:K46 C20:AA20 G26:AA26">
    <cfRule type="containsText" dxfId="28" priority="31" operator="containsText" text="х!">
      <formula>NOT(ISERROR(SEARCH("х!",C18)))</formula>
    </cfRule>
  </conditionalFormatting>
  <conditionalFormatting sqref="AC21:AC60">
    <cfRule type="containsText" dxfId="27" priority="30" operator="containsText" text="х!">
      <formula>NOT(ISERROR(SEARCH("х!",AC21)))</formula>
    </cfRule>
  </conditionalFormatting>
  <conditionalFormatting sqref="U21:W25 Y21:AA25 G56:G60 G48:G54 G40:G46 G32:G38 G27:G30 G21:G25 X21:X23 T21:T23 T28:T30 X28:X30 P46 C20:F60 AC20:AC60 C31:G31 C39:G39 C55:G55 C50:G50 Y48:AA60 U48:W60 C41:G41 C33:G33 Y27:AA46 U27:W46 L32:L34 P21:P23 L21:L23 L25:L30 M21:O64 L24:S24 P25:P30 P32:P34 L30:S30 Q21:S64 I21:K25 H21:H23 H28:H30 I48:K60 I27:K46 C20:AA20 G26:AA26">
    <cfRule type="containsBlanks" dxfId="26" priority="29">
      <formula>LEN(TRIM(C20))=0</formula>
    </cfRule>
  </conditionalFormatting>
  <conditionalFormatting sqref="AB20:AB60">
    <cfRule type="containsText" dxfId="25" priority="14" operator="containsText" text="х!">
      <formula>NOT(ISERROR(SEARCH("х!",AB20)))</formula>
    </cfRule>
  </conditionalFormatting>
  <conditionalFormatting sqref="AB20:AB60">
    <cfRule type="containsBlanks" dxfId="24" priority="13">
      <formula>LEN(TRIM(AB20))=0</formula>
    </cfRule>
  </conditionalFormatting>
  <conditionalFormatting sqref="AB20:AB23">
    <cfRule type="containsText" dxfId="23" priority="12" operator="containsText" text="х!">
      <formula>NOT(ISERROR(SEARCH("х!",AB20)))</formula>
    </cfRule>
  </conditionalFormatting>
  <conditionalFormatting sqref="AB20:AB23">
    <cfRule type="containsBlanks" dxfId="22" priority="11">
      <formula>LEN(TRIM(AB20))=0</formula>
    </cfRule>
  </conditionalFormatting>
  <conditionalFormatting sqref="AB26:AB28">
    <cfRule type="containsText" dxfId="21" priority="10" operator="containsText" text="х!">
      <formula>NOT(ISERROR(SEARCH("х!",AB26)))</formula>
    </cfRule>
  </conditionalFormatting>
  <conditionalFormatting sqref="AB26:AB28">
    <cfRule type="containsBlanks" dxfId="20" priority="9">
      <formula>LEN(TRIM(AB26))=0</formula>
    </cfRule>
  </conditionalFormatting>
  <conditionalFormatting sqref="H27">
    <cfRule type="containsText" dxfId="19" priority="8" operator="containsText" text="х!">
      <formula>NOT(ISERROR(SEARCH("х!",H27)))</formula>
    </cfRule>
  </conditionalFormatting>
  <conditionalFormatting sqref="H27">
    <cfRule type="containsBlanks" dxfId="18" priority="7">
      <formula>LEN(TRIM(H27))=0</formula>
    </cfRule>
  </conditionalFormatting>
  <conditionalFormatting sqref="L31">
    <cfRule type="containsText" dxfId="15" priority="6" operator="containsText" text="х!">
      <formula>NOT(ISERROR(SEARCH("х!",L31)))</formula>
    </cfRule>
  </conditionalFormatting>
  <conditionalFormatting sqref="L31">
    <cfRule type="containsBlanks" dxfId="13" priority="5">
      <formula>LEN(TRIM(L31))=0</formula>
    </cfRule>
  </conditionalFormatting>
  <conditionalFormatting sqref="L27">
    <cfRule type="containsText" dxfId="9" priority="4" operator="containsText" text="х!">
      <formula>NOT(ISERROR(SEARCH("х!",L27)))</formula>
    </cfRule>
  </conditionalFormatting>
  <conditionalFormatting sqref="L27">
    <cfRule type="containsBlanks" dxfId="7" priority="3">
      <formula>LEN(TRIM(L27))=0</formula>
    </cfRule>
  </conditionalFormatting>
  <conditionalFormatting sqref="P31">
    <cfRule type="containsText" dxfId="5" priority="2" operator="containsText" text="х!">
      <formula>NOT(ISERROR(SEARCH("х!",P31)))</formula>
    </cfRule>
  </conditionalFormatting>
  <conditionalFormatting sqref="P31">
    <cfRule type="containsBlanks" dxfId="3" priority="1">
      <formula>LEN(TRIM(P31))=0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4" t="str">
        <f>' 1. паспорт местополож'!A8:C8</f>
        <v>J_ДВОСТ-175</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5.75">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84" t="s">
        <v>394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55" s="260" customFormat="1" ht="140.25" customHeight="1">
      <c r="A17" s="479" t="s">
        <v>395</v>
      </c>
      <c r="B17" s="486" t="s">
        <v>396</v>
      </c>
      <c r="C17" s="479" t="s">
        <v>397</v>
      </c>
      <c r="D17" s="479" t="s">
        <v>398</v>
      </c>
      <c r="E17" s="489" t="s">
        <v>399</v>
      </c>
      <c r="F17" s="490"/>
      <c r="G17" s="490"/>
      <c r="H17" s="490"/>
      <c r="I17" s="490"/>
      <c r="J17" s="490"/>
      <c r="K17" s="490"/>
      <c r="L17" s="491"/>
      <c r="M17" s="479" t="s">
        <v>400</v>
      </c>
      <c r="N17" s="479" t="s">
        <v>401</v>
      </c>
      <c r="O17" s="479" t="s">
        <v>402</v>
      </c>
      <c r="P17" s="478" t="s">
        <v>403</v>
      </c>
      <c r="Q17" s="478" t="s">
        <v>404</v>
      </c>
      <c r="R17" s="478" t="s">
        <v>405</v>
      </c>
      <c r="S17" s="478" t="s">
        <v>406</v>
      </c>
      <c r="T17" s="478"/>
      <c r="U17" s="478" t="s">
        <v>407</v>
      </c>
      <c r="V17" s="478" t="s">
        <v>408</v>
      </c>
      <c r="W17" s="478" t="s">
        <v>409</v>
      </c>
      <c r="X17" s="478" t="s">
        <v>410</v>
      </c>
      <c r="Y17" s="478" t="s">
        <v>411</v>
      </c>
      <c r="Z17" s="481" t="s">
        <v>412</v>
      </c>
      <c r="AA17" s="478" t="s">
        <v>413</v>
      </c>
      <c r="AB17" s="478" t="s">
        <v>414</v>
      </c>
      <c r="AC17" s="478" t="s">
        <v>415</v>
      </c>
      <c r="AD17" s="478" t="s">
        <v>416</v>
      </c>
      <c r="AE17" s="478" t="s">
        <v>417</v>
      </c>
      <c r="AF17" s="478" t="s">
        <v>418</v>
      </c>
      <c r="AG17" s="478"/>
      <c r="AH17" s="478"/>
      <c r="AI17" s="478"/>
      <c r="AJ17" s="478"/>
      <c r="AK17" s="478"/>
      <c r="AL17" s="478" t="s">
        <v>419</v>
      </c>
      <c r="AM17" s="478"/>
      <c r="AN17" s="478"/>
      <c r="AO17" s="478"/>
      <c r="AP17" s="478" t="s">
        <v>420</v>
      </c>
      <c r="AQ17" s="478"/>
      <c r="AR17" s="478" t="s">
        <v>421</v>
      </c>
      <c r="AS17" s="478" t="s">
        <v>422</v>
      </c>
      <c r="AT17" s="478" t="s">
        <v>423</v>
      </c>
      <c r="AU17" s="478" t="s">
        <v>424</v>
      </c>
      <c r="AV17" s="478" t="s">
        <v>425</v>
      </c>
    </row>
    <row r="18" spans="1:55" s="260" customFormat="1" ht="19.5">
      <c r="A18" s="485"/>
      <c r="B18" s="487"/>
      <c r="C18" s="485"/>
      <c r="D18" s="485"/>
      <c r="E18" s="479" t="s">
        <v>426</v>
      </c>
      <c r="F18" s="474" t="s">
        <v>377</v>
      </c>
      <c r="G18" s="474" t="s">
        <v>379</v>
      </c>
      <c r="H18" s="474" t="s">
        <v>381</v>
      </c>
      <c r="I18" s="472" t="s">
        <v>427</v>
      </c>
      <c r="J18" s="472" t="s">
        <v>428</v>
      </c>
      <c r="K18" s="472" t="s">
        <v>429</v>
      </c>
      <c r="L18" s="474" t="s">
        <v>34</v>
      </c>
      <c r="M18" s="485"/>
      <c r="N18" s="485"/>
      <c r="O18" s="485"/>
      <c r="P18" s="478"/>
      <c r="Q18" s="478"/>
      <c r="R18" s="478"/>
      <c r="S18" s="476" t="s">
        <v>1</v>
      </c>
      <c r="T18" s="476" t="s">
        <v>430</v>
      </c>
      <c r="U18" s="478"/>
      <c r="V18" s="478"/>
      <c r="W18" s="478"/>
      <c r="X18" s="478"/>
      <c r="Y18" s="478"/>
      <c r="Z18" s="478"/>
      <c r="AA18" s="478"/>
      <c r="AB18" s="478"/>
      <c r="AC18" s="478"/>
      <c r="AD18" s="478"/>
      <c r="AE18" s="478"/>
      <c r="AF18" s="478" t="s">
        <v>431</v>
      </c>
      <c r="AG18" s="478"/>
      <c r="AH18" s="478" t="s">
        <v>432</v>
      </c>
      <c r="AI18" s="478"/>
      <c r="AJ18" s="479" t="s">
        <v>433</v>
      </c>
      <c r="AK18" s="479" t="s">
        <v>434</v>
      </c>
      <c r="AL18" s="479" t="s">
        <v>435</v>
      </c>
      <c r="AM18" s="479" t="s">
        <v>436</v>
      </c>
      <c r="AN18" s="479" t="s">
        <v>437</v>
      </c>
      <c r="AO18" s="479" t="s">
        <v>438</v>
      </c>
      <c r="AP18" s="479" t="s">
        <v>439</v>
      </c>
      <c r="AQ18" s="482" t="s">
        <v>430</v>
      </c>
      <c r="AR18" s="478"/>
      <c r="AS18" s="478"/>
      <c r="AT18" s="478"/>
      <c r="AU18" s="478"/>
      <c r="AV18" s="478"/>
    </row>
    <row r="19" spans="1:55" s="260" customFormat="1" ht="78">
      <c r="A19" s="480"/>
      <c r="B19" s="488"/>
      <c r="C19" s="480"/>
      <c r="D19" s="480"/>
      <c r="E19" s="480"/>
      <c r="F19" s="475"/>
      <c r="G19" s="475"/>
      <c r="H19" s="475"/>
      <c r="I19" s="473"/>
      <c r="J19" s="473"/>
      <c r="K19" s="473"/>
      <c r="L19" s="475"/>
      <c r="M19" s="480"/>
      <c r="N19" s="480"/>
      <c r="O19" s="480"/>
      <c r="P19" s="478"/>
      <c r="Q19" s="478"/>
      <c r="R19" s="478"/>
      <c r="S19" s="477"/>
      <c r="T19" s="477"/>
      <c r="U19" s="478"/>
      <c r="V19" s="478"/>
      <c r="W19" s="478"/>
      <c r="X19" s="478"/>
      <c r="Y19" s="478"/>
      <c r="Z19" s="478"/>
      <c r="AA19" s="478"/>
      <c r="AB19" s="478"/>
      <c r="AC19" s="478"/>
      <c r="AD19" s="478"/>
      <c r="AE19" s="478"/>
      <c r="AF19" s="261" t="s">
        <v>440</v>
      </c>
      <c r="AG19" s="261" t="s">
        <v>441</v>
      </c>
      <c r="AH19" s="262" t="s">
        <v>1</v>
      </c>
      <c r="AI19" s="262" t="s">
        <v>430</v>
      </c>
      <c r="AJ19" s="480"/>
      <c r="AK19" s="480"/>
      <c r="AL19" s="480"/>
      <c r="AM19" s="480"/>
      <c r="AN19" s="480"/>
      <c r="AO19" s="480"/>
      <c r="AP19" s="480"/>
      <c r="AQ19" s="483"/>
      <c r="AR19" s="478"/>
      <c r="AS19" s="478"/>
      <c r="AT19" s="478"/>
      <c r="AU19" s="478"/>
      <c r="AV19" s="478"/>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0"/>
      <c r="AB22" s="470"/>
      <c r="AC22" s="470"/>
      <c r="AD22" s="470"/>
      <c r="AE22" s="470"/>
      <c r="AF22" s="470"/>
      <c r="AG22" s="470"/>
      <c r="AH22" s="470"/>
      <c r="AI22" s="470"/>
      <c r="AJ22" s="470"/>
      <c r="AK22" s="470"/>
      <c r="AL22" s="471"/>
      <c r="AM22" s="471"/>
      <c r="AN22" s="471"/>
      <c r="AO22" s="471"/>
      <c r="AP22" s="471"/>
      <c r="AQ22" s="471"/>
      <c r="AR22" s="471"/>
      <c r="AS22" s="471"/>
      <c r="AT22" s="471"/>
      <c r="AU22" s="471"/>
      <c r="AV22" s="471"/>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1" zoomScale="70" zoomScaleNormal="90" zoomScaleSheetLayoutView="70" workbookViewId="0">
      <selection activeCell="B29" sqref="B29:B30"/>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4"/>
      <c r="C8" s="279"/>
      <c r="D8" s="63"/>
      <c r="E8" s="63"/>
      <c r="F8" s="63"/>
      <c r="G8" s="63"/>
      <c r="H8" s="63"/>
      <c r="I8" s="63"/>
    </row>
    <row r="9" spans="1:9" ht="18" customHeight="1">
      <c r="A9" s="394" t="str">
        <f>' 1. паспорт местополож'!A8:C8</f>
        <v>J_ДВОСТ-175</v>
      </c>
      <c r="B9" s="394"/>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4" t="str">
        <f>' 1. паспорт местополож'!A11:C11</f>
        <v>Техническое перевооружение объекта   "КТП 400/6-0,4 кВ № 8", ст.Хабаровск-2, проспект 60лет Октября</v>
      </c>
      <c r="B12" s="394"/>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"КТП 400/6-0,4 кВ № 8", ст.Хабаровск-2, проспект 60лет Октября</v>
      </c>
    </row>
    <row r="19" spans="1:3" ht="16.5" thickBot="1">
      <c r="A19" s="283" t="s">
        <v>445</v>
      </c>
      <c r="B19" s="284" t="s">
        <v>567</v>
      </c>
    </row>
    <row r="20" spans="1:3" ht="16.5" thickBot="1">
      <c r="A20" s="283" t="s">
        <v>446</v>
      </c>
      <c r="B20" s="284" t="s">
        <v>244</v>
      </c>
    </row>
    <row r="21" spans="1:3" ht="16.5" thickBot="1">
      <c r="A21" s="283" t="s">
        <v>447</v>
      </c>
      <c r="B21" s="284">
        <v>2021</v>
      </c>
    </row>
    <row r="22" spans="1:3" ht="16.5" thickBot="1">
      <c r="A22" s="286" t="s">
        <v>448</v>
      </c>
      <c r="B22" s="284" t="s">
        <v>568</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3" t="s">
        <v>557</v>
      </c>
      <c r="B1" s="503"/>
      <c r="C1" s="503"/>
      <c r="D1" s="503"/>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row>
    <row r="2" spans="1:30" ht="27.75" customHeight="1">
      <c r="A2" s="505"/>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row>
    <row r="3" spans="1:30" ht="15" customHeight="1">
      <c r="A3" s="499" t="s">
        <v>492</v>
      </c>
      <c r="B3" s="499" t="s">
        <v>493</v>
      </c>
      <c r="C3" s="506" t="s">
        <v>494</v>
      </c>
      <c r="D3" s="507"/>
      <c r="E3" s="508"/>
      <c r="F3" s="502" t="s">
        <v>495</v>
      </c>
      <c r="G3" s="502"/>
      <c r="H3" s="502"/>
      <c r="I3" s="502"/>
      <c r="J3" s="502"/>
      <c r="K3" s="502" t="s">
        <v>496</v>
      </c>
      <c r="L3" s="502"/>
      <c r="M3" s="502"/>
      <c r="N3" s="502"/>
      <c r="O3" s="502"/>
      <c r="P3" s="502" t="s">
        <v>497</v>
      </c>
      <c r="Q3" s="502"/>
      <c r="R3" s="502"/>
      <c r="S3" s="502"/>
      <c r="T3" s="502"/>
      <c r="U3" s="502" t="s">
        <v>498</v>
      </c>
      <c r="V3" s="502"/>
      <c r="W3" s="502"/>
      <c r="X3" s="502"/>
      <c r="Y3" s="502"/>
      <c r="Z3" s="502" t="s">
        <v>499</v>
      </c>
      <c r="AA3" s="502"/>
      <c r="AB3" s="502"/>
      <c r="AC3" s="502"/>
      <c r="AD3" s="502"/>
    </row>
    <row r="4" spans="1:30" ht="15" customHeight="1">
      <c r="A4" s="500"/>
      <c r="B4" s="500"/>
      <c r="C4" s="509"/>
      <c r="D4" s="510"/>
      <c r="E4" s="511"/>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2" t="s">
        <v>505</v>
      </c>
      <c r="C5" s="495" t="s">
        <v>506</v>
      </c>
      <c r="D5" s="495"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2"/>
      <c r="C6" s="495"/>
      <c r="D6" s="495"/>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2"/>
      <c r="C7" s="495"/>
      <c r="D7" s="495"/>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2"/>
      <c r="C8" s="495"/>
      <c r="D8" s="495" t="s">
        <v>510</v>
      </c>
      <c r="E8" s="495"/>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2"/>
      <c r="C9" s="495" t="s">
        <v>511</v>
      </c>
      <c r="D9" s="495" t="s">
        <v>512</v>
      </c>
      <c r="E9" s="495"/>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2"/>
      <c r="C10" s="495"/>
      <c r="D10" s="495" t="s">
        <v>513</v>
      </c>
      <c r="E10" s="495"/>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2"/>
      <c r="C11" s="308" t="s">
        <v>514</v>
      </c>
      <c r="D11" s="495" t="s">
        <v>515</v>
      </c>
      <c r="E11" s="495"/>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494" t="s">
        <v>516</v>
      </c>
      <c r="C12" s="495" t="s">
        <v>506</v>
      </c>
      <c r="D12" s="495"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494"/>
      <c r="C13" s="495"/>
      <c r="D13" s="495"/>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494"/>
      <c r="C14" s="495"/>
      <c r="D14" s="495"/>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494"/>
      <c r="C15" s="495"/>
      <c r="D15" s="495" t="s">
        <v>510</v>
      </c>
      <c r="E15" s="495"/>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494"/>
      <c r="C16" s="495" t="s">
        <v>511</v>
      </c>
      <c r="D16" s="495" t="s">
        <v>512</v>
      </c>
      <c r="E16" s="495"/>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494"/>
      <c r="C17" s="495"/>
      <c r="D17" s="495" t="s">
        <v>513</v>
      </c>
      <c r="E17" s="495"/>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494"/>
      <c r="C18" s="308" t="s">
        <v>514</v>
      </c>
      <c r="D18" s="497" t="s">
        <v>515</v>
      </c>
      <c r="E18" s="498"/>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494" t="s">
        <v>517</v>
      </c>
      <c r="C19" s="495" t="s">
        <v>506</v>
      </c>
      <c r="D19" s="495"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494"/>
      <c r="C20" s="495"/>
      <c r="D20" s="495"/>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494"/>
      <c r="C21" s="495"/>
      <c r="D21" s="495"/>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494"/>
      <c r="C22" s="495"/>
      <c r="D22" s="495" t="s">
        <v>510</v>
      </c>
      <c r="E22" s="495"/>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494"/>
      <c r="C23" s="495" t="s">
        <v>511</v>
      </c>
      <c r="D23" s="495" t="s">
        <v>512</v>
      </c>
      <c r="E23" s="495"/>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494"/>
      <c r="C24" s="495"/>
      <c r="D24" s="495" t="s">
        <v>513</v>
      </c>
      <c r="E24" s="495"/>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494"/>
      <c r="C25" s="308" t="s">
        <v>514</v>
      </c>
      <c r="D25" s="495" t="s">
        <v>515</v>
      </c>
      <c r="E25" s="495"/>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494" t="s">
        <v>518</v>
      </c>
      <c r="C26" s="495" t="s">
        <v>506</v>
      </c>
      <c r="D26" s="495"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494"/>
      <c r="C27" s="495"/>
      <c r="D27" s="495"/>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494"/>
      <c r="C28" s="495"/>
      <c r="D28" s="495"/>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494"/>
      <c r="C29" s="495"/>
      <c r="D29" s="495" t="s">
        <v>510</v>
      </c>
      <c r="E29" s="495"/>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494"/>
      <c r="C30" s="495" t="s">
        <v>511</v>
      </c>
      <c r="D30" s="495" t="s">
        <v>512</v>
      </c>
      <c r="E30" s="495"/>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494"/>
      <c r="C31" s="495"/>
      <c r="D31" s="495" t="s">
        <v>513</v>
      </c>
      <c r="E31" s="495"/>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494"/>
      <c r="C32" s="308" t="s">
        <v>514</v>
      </c>
      <c r="D32" s="495" t="s">
        <v>515</v>
      </c>
      <c r="E32" s="495"/>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494" t="s">
        <v>519</v>
      </c>
      <c r="C33" s="495" t="s">
        <v>506</v>
      </c>
      <c r="D33" s="495"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494"/>
      <c r="C34" s="495"/>
      <c r="D34" s="495"/>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494"/>
      <c r="C35" s="495"/>
      <c r="D35" s="495"/>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494"/>
      <c r="C36" s="495"/>
      <c r="D36" s="495" t="s">
        <v>510</v>
      </c>
      <c r="E36" s="495"/>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494"/>
      <c r="C37" s="495" t="s">
        <v>511</v>
      </c>
      <c r="D37" s="495" t="s">
        <v>512</v>
      </c>
      <c r="E37" s="495"/>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494"/>
      <c r="C38" s="495"/>
      <c r="D38" s="495" t="s">
        <v>513</v>
      </c>
      <c r="E38" s="495"/>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494"/>
      <c r="C39" s="308" t="s">
        <v>514</v>
      </c>
      <c r="D39" s="495" t="s">
        <v>515</v>
      </c>
      <c r="E39" s="495"/>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494" t="s">
        <v>500</v>
      </c>
      <c r="C40" s="495" t="s">
        <v>506</v>
      </c>
      <c r="D40" s="495"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494"/>
      <c r="C41" s="495"/>
      <c r="D41" s="495"/>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494"/>
      <c r="C42" s="495"/>
      <c r="D42" s="495"/>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494"/>
      <c r="C43" s="495"/>
      <c r="D43" s="495" t="s">
        <v>510</v>
      </c>
      <c r="E43" s="495"/>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494"/>
      <c r="C44" s="495" t="s">
        <v>511</v>
      </c>
      <c r="D44" s="495" t="s">
        <v>512</v>
      </c>
      <c r="E44" s="495"/>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494"/>
      <c r="C45" s="496"/>
      <c r="D45" s="495" t="s">
        <v>513</v>
      </c>
      <c r="E45" s="495"/>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1"/>
      <c r="B46" s="494"/>
      <c r="C46" s="303" t="s">
        <v>514</v>
      </c>
      <c r="D46" s="495" t="s">
        <v>515</v>
      </c>
      <c r="E46" s="495"/>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2" t="s">
        <v>558</v>
      </c>
      <c r="B1" s="523"/>
      <c r="C1" s="523"/>
      <c r="D1" s="523"/>
      <c r="E1" s="523"/>
      <c r="F1" s="523"/>
      <c r="G1" s="523"/>
      <c r="H1" s="523"/>
      <c r="I1" s="523"/>
      <c r="J1" s="523"/>
      <c r="K1" s="523"/>
      <c r="L1" s="523"/>
      <c r="M1" s="523"/>
      <c r="N1" s="523"/>
      <c r="O1" s="523"/>
      <c r="P1" s="523"/>
      <c r="Q1" s="523"/>
      <c r="R1" s="524"/>
      <c r="S1" s="524"/>
    </row>
    <row r="2" spans="1:19" ht="15.75" thickBot="1"/>
    <row r="3" spans="1:19" ht="15" customHeight="1" thickBot="1">
      <c r="A3" s="525" t="s">
        <v>523</v>
      </c>
      <c r="B3" s="527" t="s">
        <v>524</v>
      </c>
      <c r="C3" s="525" t="s">
        <v>525</v>
      </c>
      <c r="D3" s="515" t="s">
        <v>526</v>
      </c>
      <c r="E3" s="515" t="s">
        <v>527</v>
      </c>
      <c r="F3" s="515" t="s">
        <v>528</v>
      </c>
      <c r="G3" s="515" t="s">
        <v>529</v>
      </c>
      <c r="H3" s="515"/>
      <c r="I3" s="515"/>
      <c r="J3" s="515"/>
      <c r="K3" s="515"/>
      <c r="L3" s="515"/>
      <c r="M3" s="515"/>
      <c r="N3" s="515"/>
      <c r="O3" s="515" t="s">
        <v>530</v>
      </c>
      <c r="P3" s="528"/>
      <c r="Q3" s="528"/>
      <c r="R3" s="515" t="s">
        <v>531</v>
      </c>
      <c r="S3" s="528"/>
    </row>
    <row r="4" spans="1:19" ht="25.5" customHeight="1" thickBot="1">
      <c r="A4" s="525"/>
      <c r="B4" s="527"/>
      <c r="C4" s="525"/>
      <c r="D4" s="515"/>
      <c r="E4" s="515"/>
      <c r="F4" s="515"/>
      <c r="G4" s="515" t="s">
        <v>532</v>
      </c>
      <c r="H4" s="515"/>
      <c r="I4" s="515" t="s">
        <v>533</v>
      </c>
      <c r="J4" s="515"/>
      <c r="K4" s="515" t="s">
        <v>534</v>
      </c>
      <c r="L4" s="515"/>
      <c r="M4" s="515" t="s">
        <v>535</v>
      </c>
      <c r="N4" s="515"/>
      <c r="O4" s="515"/>
      <c r="P4" s="528"/>
      <c r="Q4" s="528"/>
      <c r="R4" s="528"/>
      <c r="S4" s="528"/>
    </row>
    <row r="5" spans="1:19" ht="30" customHeight="1" thickBot="1">
      <c r="A5" s="526"/>
      <c r="B5" s="526"/>
      <c r="C5" s="526"/>
      <c r="D5" s="526"/>
      <c r="E5" s="526"/>
      <c r="F5" s="52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6" t="s">
        <v>542</v>
      </c>
      <c r="B23" s="517"/>
      <c r="C23" s="518"/>
      <c r="D23" s="519"/>
      <c r="E23" s="520"/>
      <c r="F23" s="521"/>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2" t="s">
        <v>543</v>
      </c>
      <c r="B25" s="513"/>
      <c r="C25" s="513"/>
      <c r="D25" s="513"/>
      <c r="E25" s="513"/>
      <c r="F25" s="513"/>
      <c r="G25" s="513"/>
      <c r="H25" s="513"/>
      <c r="I25" s="513"/>
      <c r="J25" s="513"/>
      <c r="K25" s="513"/>
      <c r="L25" s="513"/>
      <c r="M25" s="51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4" t="str">
        <f>' 1. паспорт местополож'!A8:C8</f>
        <v>J_ДВОСТ-175</v>
      </c>
      <c r="B8" s="394"/>
      <c r="C8" s="394"/>
      <c r="D8" s="394"/>
      <c r="E8" s="394"/>
      <c r="F8" s="394"/>
      <c r="G8" s="394"/>
      <c r="H8" s="394"/>
      <c r="I8" s="394"/>
      <c r="J8" s="394"/>
      <c r="K8" s="394"/>
      <c r="L8" s="394"/>
      <c r="M8" s="394"/>
      <c r="N8" s="394"/>
      <c r="O8" s="394"/>
      <c r="P8" s="394"/>
      <c r="Q8" s="394"/>
      <c r="R8" s="394"/>
      <c r="S8" s="394"/>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c r="M11" s="394"/>
      <c r="N11" s="394"/>
      <c r="O11" s="394"/>
      <c r="P11" s="394"/>
      <c r="Q11" s="394"/>
      <c r="R11" s="394"/>
      <c r="S11" s="394"/>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5"/>
      <c r="B15" s="395"/>
      <c r="C15" s="395"/>
      <c r="D15" s="395"/>
      <c r="E15" s="395"/>
      <c r="F15" s="395"/>
      <c r="G15" s="395"/>
      <c r="H15" s="395"/>
      <c r="I15" s="395"/>
      <c r="J15" s="395"/>
      <c r="K15" s="395"/>
      <c r="L15" s="395"/>
      <c r="M15" s="395"/>
      <c r="N15" s="395"/>
      <c r="O15" s="395"/>
      <c r="P15" s="395"/>
      <c r="Q15" s="395"/>
      <c r="R15" s="395"/>
      <c r="S15" s="395"/>
      <c r="T15" s="3"/>
      <c r="U15" s="3"/>
      <c r="V15" s="3"/>
      <c r="W15" s="3"/>
      <c r="X15" s="3"/>
      <c r="Y15" s="3"/>
    </row>
    <row r="16" spans="1:28" s="2" customFormat="1" ht="78" customHeight="1">
      <c r="A16" s="397" t="s">
        <v>4</v>
      </c>
      <c r="B16" s="396" t="s">
        <v>54</v>
      </c>
      <c r="C16" s="398" t="s">
        <v>142</v>
      </c>
      <c r="D16" s="396" t="s">
        <v>141</v>
      </c>
      <c r="E16" s="396" t="s">
        <v>53</v>
      </c>
      <c r="F16" s="396" t="s">
        <v>52</v>
      </c>
      <c r="G16" s="396" t="s">
        <v>137</v>
      </c>
      <c r="H16" s="396" t="s">
        <v>51</v>
      </c>
      <c r="I16" s="396" t="s">
        <v>50</v>
      </c>
      <c r="J16" s="396" t="s">
        <v>49</v>
      </c>
      <c r="K16" s="396" t="s">
        <v>48</v>
      </c>
      <c r="L16" s="396" t="s">
        <v>47</v>
      </c>
      <c r="M16" s="396" t="s">
        <v>46</v>
      </c>
      <c r="N16" s="396" t="s">
        <v>45</v>
      </c>
      <c r="O16" s="396" t="s">
        <v>44</v>
      </c>
      <c r="P16" s="396" t="s">
        <v>43</v>
      </c>
      <c r="Q16" s="396" t="s">
        <v>140</v>
      </c>
      <c r="R16" s="396"/>
      <c r="S16" s="396" t="s">
        <v>189</v>
      </c>
      <c r="T16" s="3"/>
      <c r="U16" s="3"/>
      <c r="V16" s="3"/>
      <c r="W16" s="3"/>
      <c r="X16" s="3"/>
      <c r="Y16" s="3"/>
    </row>
    <row r="17" spans="1:28" s="2" customFormat="1" ht="256.5" customHeight="1">
      <c r="A17" s="397"/>
      <c r="B17" s="396"/>
      <c r="C17" s="399"/>
      <c r="D17" s="396"/>
      <c r="E17" s="396"/>
      <c r="F17" s="396"/>
      <c r="G17" s="396"/>
      <c r="H17" s="396"/>
      <c r="I17" s="396"/>
      <c r="J17" s="396"/>
      <c r="K17" s="396"/>
      <c r="L17" s="396"/>
      <c r="M17" s="396"/>
      <c r="N17" s="396"/>
      <c r="O17" s="396"/>
      <c r="P17" s="396"/>
      <c r="Q17" s="79" t="s">
        <v>138</v>
      </c>
      <c r="R17" s="80" t="s">
        <v>139</v>
      </c>
      <c r="S17" s="39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25" sqref="J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4" t="str">
        <f>' 1. паспорт местополож'!A8:C8</f>
        <v>J_ДВОСТ-175</v>
      </c>
      <c r="B8" s="394"/>
      <c r="C8" s="394"/>
      <c r="D8" s="394"/>
      <c r="E8" s="394"/>
      <c r="F8" s="394"/>
      <c r="G8" s="394"/>
      <c r="H8" s="394"/>
      <c r="I8" s="394"/>
      <c r="J8" s="394"/>
      <c r="K8" s="394"/>
      <c r="L8" s="394"/>
      <c r="M8" s="394"/>
      <c r="N8" s="394"/>
      <c r="O8" s="394"/>
      <c r="P8" s="394"/>
      <c r="Q8" s="394"/>
      <c r="R8" s="394"/>
      <c r="S8" s="394"/>
      <c r="T8" s="394"/>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1"/>
      <c r="B10" s="401"/>
      <c r="C10" s="401"/>
      <c r="D10" s="401"/>
      <c r="E10" s="401"/>
      <c r="F10" s="401"/>
      <c r="G10" s="401"/>
      <c r="H10" s="401"/>
      <c r="I10" s="401"/>
      <c r="J10" s="401"/>
      <c r="K10" s="401"/>
      <c r="L10" s="401"/>
      <c r="M10" s="401"/>
      <c r="N10" s="401"/>
      <c r="O10" s="401"/>
      <c r="P10" s="401"/>
      <c r="Q10" s="401"/>
      <c r="R10" s="401"/>
      <c r="S10" s="401"/>
      <c r="T10" s="401"/>
    </row>
    <row r="11" spans="1:20" s="2" customFormat="1">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c r="M11" s="394"/>
      <c r="N11" s="394"/>
      <c r="O11" s="394"/>
      <c r="P11" s="394"/>
      <c r="Q11" s="394"/>
      <c r="R11" s="394"/>
      <c r="S11" s="394"/>
      <c r="T11" s="394"/>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4" t="s">
        <v>200</v>
      </c>
      <c r="B14" s="394"/>
      <c r="C14" s="394"/>
      <c r="D14" s="394"/>
      <c r="E14" s="394"/>
      <c r="F14" s="394"/>
      <c r="G14" s="394"/>
      <c r="H14" s="394"/>
      <c r="I14" s="394"/>
      <c r="J14" s="394"/>
      <c r="K14" s="394"/>
      <c r="L14" s="394"/>
      <c r="M14" s="394"/>
      <c r="N14" s="394"/>
      <c r="O14" s="394"/>
      <c r="P14" s="394"/>
      <c r="Q14" s="394"/>
      <c r="R14" s="394"/>
      <c r="S14" s="394"/>
      <c r="T14" s="394"/>
    </row>
    <row r="15" spans="1:20" s="36" customFormat="1" ht="21" customHeight="1">
      <c r="A15" s="402"/>
      <c r="B15" s="402"/>
      <c r="C15" s="402"/>
      <c r="D15" s="402"/>
      <c r="E15" s="402"/>
      <c r="F15" s="402"/>
      <c r="G15" s="402"/>
      <c r="H15" s="402"/>
      <c r="I15" s="402"/>
      <c r="J15" s="402"/>
      <c r="K15" s="402"/>
      <c r="L15" s="402"/>
      <c r="M15" s="402"/>
      <c r="N15" s="402"/>
      <c r="O15" s="402"/>
      <c r="P15" s="402"/>
      <c r="Q15" s="402"/>
      <c r="R15" s="402"/>
      <c r="S15" s="402"/>
      <c r="T15" s="402"/>
    </row>
    <row r="16" spans="1:20" ht="46.5" customHeight="1">
      <c r="A16" s="403" t="s">
        <v>4</v>
      </c>
      <c r="B16" s="404" t="s">
        <v>116</v>
      </c>
      <c r="C16" s="404"/>
      <c r="D16" s="404" t="s">
        <v>76</v>
      </c>
      <c r="E16" s="404" t="s">
        <v>223</v>
      </c>
      <c r="F16" s="404"/>
      <c r="G16" s="404" t="s">
        <v>127</v>
      </c>
      <c r="H16" s="404"/>
      <c r="I16" s="404" t="s">
        <v>75</v>
      </c>
      <c r="J16" s="404"/>
      <c r="K16" s="404" t="s">
        <v>74</v>
      </c>
      <c r="L16" s="404" t="s">
        <v>73</v>
      </c>
      <c r="M16" s="404"/>
      <c r="N16" s="404" t="s">
        <v>230</v>
      </c>
      <c r="O16" s="404"/>
      <c r="P16" s="404" t="s">
        <v>72</v>
      </c>
      <c r="Q16" s="400" t="s">
        <v>71</v>
      </c>
      <c r="R16" s="400"/>
      <c r="S16" s="400" t="s">
        <v>70</v>
      </c>
      <c r="T16" s="400"/>
    </row>
    <row r="17" spans="1:113" ht="109.5" customHeight="1">
      <c r="A17" s="403"/>
      <c r="B17" s="404"/>
      <c r="C17" s="404"/>
      <c r="D17" s="404"/>
      <c r="E17" s="404"/>
      <c r="F17" s="404"/>
      <c r="G17" s="404"/>
      <c r="H17" s="404"/>
      <c r="I17" s="404"/>
      <c r="J17" s="404"/>
      <c r="K17" s="404"/>
      <c r="L17" s="404"/>
      <c r="M17" s="404"/>
      <c r="N17" s="404"/>
      <c r="O17" s="404"/>
      <c r="P17" s="404"/>
      <c r="Q17" s="81" t="s">
        <v>69</v>
      </c>
      <c r="R17" s="81" t="s">
        <v>199</v>
      </c>
      <c r="S17" s="81" t="s">
        <v>68</v>
      </c>
      <c r="T17" s="81" t="s">
        <v>67</v>
      </c>
    </row>
    <row r="18" spans="1:113" ht="51.75" customHeight="1">
      <c r="A18" s="403"/>
      <c r="B18" s="82" t="s">
        <v>65</v>
      </c>
      <c r="C18" s="82" t="s">
        <v>66</v>
      </c>
      <c r="D18" s="40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571</v>
      </c>
      <c r="C20" s="371" t="str">
        <f>B20</f>
        <v>КТП-8</v>
      </c>
      <c r="D20" s="371" t="s">
        <v>61</v>
      </c>
      <c r="E20" s="371" t="s">
        <v>574</v>
      </c>
      <c r="F20" s="371" t="s">
        <v>574</v>
      </c>
      <c r="G20" s="371" t="str">
        <f>B20</f>
        <v>КТП-8</v>
      </c>
      <c r="H20" s="371" t="str">
        <f>G20</f>
        <v>КТП-8</v>
      </c>
      <c r="I20" s="371">
        <v>2002</v>
      </c>
      <c r="J20" s="371" t="s">
        <v>244</v>
      </c>
      <c r="K20" s="371">
        <f>I20</f>
        <v>2002</v>
      </c>
      <c r="L20" s="371">
        <v>6</v>
      </c>
      <c r="M20" s="371">
        <f>L20</f>
        <v>6</v>
      </c>
      <c r="N20" s="371">
        <v>0.4</v>
      </c>
      <c r="O20" s="371">
        <v>0.4</v>
      </c>
      <c r="P20" s="371" t="s">
        <v>136</v>
      </c>
      <c r="Q20" s="371" t="s">
        <v>136</v>
      </c>
      <c r="R20" s="371" t="s">
        <v>136</v>
      </c>
      <c r="S20" s="371" t="s">
        <v>572</v>
      </c>
      <c r="T20" s="371" t="s">
        <v>573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5" t="s">
        <v>228</v>
      </c>
      <c r="C24" s="405"/>
      <c r="D24" s="405"/>
      <c r="E24" s="405"/>
      <c r="F24" s="405"/>
      <c r="G24" s="405"/>
      <c r="H24" s="405"/>
      <c r="I24" s="405"/>
      <c r="J24" s="405"/>
      <c r="K24" s="405"/>
      <c r="L24" s="405"/>
      <c r="M24" s="405"/>
      <c r="N24" s="405"/>
      <c r="O24" s="405"/>
      <c r="P24" s="405"/>
      <c r="Q24" s="405"/>
      <c r="R24" s="40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4" t="str">
        <f>' 1. паспорт местополож'!A8:C8</f>
        <v>J_ДВОСТ-175</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4"/>
      <c r="F14" s="394"/>
      <c r="G14" s="394"/>
      <c r="H14" s="394"/>
      <c r="I14" s="394"/>
      <c r="J14" s="394"/>
      <c r="K14" s="394"/>
      <c r="L14" s="394"/>
      <c r="M14" s="394"/>
      <c r="N14" s="394"/>
      <c r="O14" s="394"/>
      <c r="P14" s="394"/>
      <c r="Q14" s="394"/>
      <c r="R14" s="394"/>
      <c r="S14" s="394"/>
      <c r="T14" s="394"/>
      <c r="U14" s="394"/>
      <c r="V14" s="394"/>
      <c r="W14" s="394"/>
      <c r="X14" s="394"/>
      <c r="Y14" s="394"/>
      <c r="Z14" s="114"/>
      <c r="AA14" s="114"/>
    </row>
    <row r="15" spans="1:27" ht="25.5" customHeight="1">
      <c r="A15" s="394" t="s">
        <v>202</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row>
    <row r="16" spans="1:27" s="36" customFormat="1" ht="21" customHeight="1"/>
    <row r="17" spans="1:27" ht="15.75" customHeight="1">
      <c r="A17" s="408" t="s">
        <v>4</v>
      </c>
      <c r="B17" s="410" t="s">
        <v>207</v>
      </c>
      <c r="C17" s="411"/>
      <c r="D17" s="410" t="s">
        <v>209</v>
      </c>
      <c r="E17" s="411"/>
      <c r="F17" s="406" t="s">
        <v>48</v>
      </c>
      <c r="G17" s="407"/>
      <c r="H17" s="407"/>
      <c r="I17" s="414"/>
      <c r="J17" s="408" t="s">
        <v>210</v>
      </c>
      <c r="K17" s="410" t="s">
        <v>211</v>
      </c>
      <c r="L17" s="411"/>
      <c r="M17" s="410" t="s">
        <v>212</v>
      </c>
      <c r="N17" s="411"/>
      <c r="O17" s="410" t="s">
        <v>201</v>
      </c>
      <c r="P17" s="411"/>
      <c r="Q17" s="410" t="s">
        <v>81</v>
      </c>
      <c r="R17" s="411"/>
      <c r="S17" s="408" t="s">
        <v>80</v>
      </c>
      <c r="T17" s="408" t="s">
        <v>213</v>
      </c>
      <c r="U17" s="408" t="s">
        <v>208</v>
      </c>
      <c r="V17" s="410" t="s">
        <v>79</v>
      </c>
      <c r="W17" s="411"/>
      <c r="X17" s="406" t="s">
        <v>71</v>
      </c>
      <c r="Y17" s="407"/>
      <c r="Z17" s="406" t="s">
        <v>70</v>
      </c>
      <c r="AA17" s="407"/>
    </row>
    <row r="18" spans="1:27" ht="192.75" customHeight="1">
      <c r="A18" s="415"/>
      <c r="B18" s="412"/>
      <c r="C18" s="413"/>
      <c r="D18" s="412"/>
      <c r="E18" s="413"/>
      <c r="F18" s="406" t="s">
        <v>78</v>
      </c>
      <c r="G18" s="414"/>
      <c r="H18" s="406" t="s">
        <v>77</v>
      </c>
      <c r="I18" s="414"/>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F25" sqref="F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4" t="str">
        <f>' 1. паспорт местополож'!A8:C8</f>
        <v>J_ДВОСТ-175</v>
      </c>
      <c r="B8" s="394"/>
      <c r="C8" s="394"/>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1"/>
      <c r="B10" s="401"/>
      <c r="C10" s="401"/>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"КТП 400/6-0,4 кВ № 8", ст.Хабаровск-2, проспект 60лет Октября</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573</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КТП с трансформатором ТМ 400 кВА</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4" t="str">
        <f>' 1. паспорт местополож'!A8:C8</f>
        <v>J_ДВОСТ-175</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9"/>
      <c r="AB10" s="9"/>
    </row>
    <row r="11" spans="1:28" ht="15.75">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4" t="s">
        <v>9</v>
      </c>
      <c r="B3" s="424"/>
      <c r="C3" s="424"/>
      <c r="D3" s="424"/>
      <c r="E3" s="424"/>
      <c r="F3" s="424"/>
      <c r="G3" s="424"/>
      <c r="H3" s="424"/>
      <c r="I3" s="424"/>
      <c r="J3" s="424"/>
      <c r="K3" s="424"/>
      <c r="L3" s="424"/>
      <c r="M3" s="424"/>
      <c r="N3" s="424"/>
      <c r="O3" s="424"/>
      <c r="P3" s="11"/>
      <c r="Q3" s="11"/>
      <c r="R3" s="11"/>
      <c r="S3" s="11"/>
      <c r="T3" s="11"/>
      <c r="U3" s="11"/>
      <c r="V3" s="11"/>
      <c r="W3" s="11"/>
      <c r="X3" s="11"/>
      <c r="Y3" s="11"/>
      <c r="Z3" s="11"/>
    </row>
    <row r="4" spans="1:28" s="10" customFormat="1" ht="18.75">
      <c r="A4" s="424"/>
      <c r="B4" s="424"/>
      <c r="C4" s="424"/>
      <c r="D4" s="424"/>
      <c r="E4" s="424"/>
      <c r="F4" s="424"/>
      <c r="G4" s="424"/>
      <c r="H4" s="424"/>
      <c r="I4" s="424"/>
      <c r="J4" s="424"/>
      <c r="K4" s="424"/>
      <c r="L4" s="424"/>
      <c r="M4" s="424"/>
      <c r="N4" s="424"/>
      <c r="O4" s="424"/>
      <c r="P4" s="11"/>
      <c r="Q4" s="11"/>
      <c r="R4" s="11"/>
      <c r="S4" s="11"/>
      <c r="T4" s="11"/>
      <c r="U4" s="11"/>
      <c r="V4" s="11"/>
      <c r="W4" s="11"/>
      <c r="X4" s="11"/>
      <c r="Y4" s="11"/>
      <c r="Z4" s="11"/>
    </row>
    <row r="5" spans="1:28" s="10" customFormat="1" ht="18.75">
      <c r="A5" s="42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2"/>
      <c r="C5" s="422"/>
      <c r="D5" s="422"/>
      <c r="E5" s="422"/>
      <c r="F5" s="422"/>
      <c r="G5" s="422"/>
      <c r="H5" s="422"/>
      <c r="I5" s="422"/>
      <c r="J5" s="422"/>
      <c r="K5" s="422"/>
      <c r="L5" s="422"/>
      <c r="M5" s="422"/>
      <c r="N5" s="422"/>
      <c r="O5" s="422"/>
      <c r="P5" s="11"/>
      <c r="Q5" s="11"/>
      <c r="R5" s="11"/>
      <c r="S5" s="11"/>
      <c r="T5" s="11"/>
      <c r="U5" s="11"/>
      <c r="V5" s="11"/>
      <c r="W5" s="11"/>
      <c r="X5" s="11"/>
      <c r="Y5" s="11"/>
      <c r="Z5" s="11"/>
    </row>
    <row r="6" spans="1:28" s="10" customFormat="1" ht="18.75">
      <c r="A6" s="423" t="s">
        <v>8</v>
      </c>
      <c r="B6" s="423"/>
      <c r="C6" s="423"/>
      <c r="D6" s="423"/>
      <c r="E6" s="423"/>
      <c r="F6" s="423"/>
      <c r="G6" s="423"/>
      <c r="H6" s="423"/>
      <c r="I6" s="423"/>
      <c r="J6" s="423"/>
      <c r="K6" s="423"/>
      <c r="L6" s="423"/>
      <c r="M6" s="423"/>
      <c r="N6" s="423"/>
      <c r="O6" s="423"/>
      <c r="P6" s="11"/>
      <c r="Q6" s="11"/>
      <c r="R6" s="11"/>
      <c r="S6" s="11"/>
      <c r="T6" s="11"/>
      <c r="U6" s="11"/>
      <c r="V6" s="11"/>
      <c r="W6" s="11"/>
      <c r="X6" s="11"/>
      <c r="Y6" s="11"/>
      <c r="Z6" s="11"/>
    </row>
    <row r="7" spans="1:28" s="10" customFormat="1" ht="18.75">
      <c r="A7" s="424"/>
      <c r="B7" s="424"/>
      <c r="C7" s="424"/>
      <c r="D7" s="424"/>
      <c r="E7" s="424"/>
      <c r="F7" s="424"/>
      <c r="G7" s="424"/>
      <c r="H7" s="424"/>
      <c r="I7" s="424"/>
      <c r="J7" s="424"/>
      <c r="K7" s="424"/>
      <c r="L7" s="424"/>
      <c r="M7" s="424"/>
      <c r="N7" s="424"/>
      <c r="O7" s="424"/>
      <c r="P7" s="11"/>
      <c r="Q7" s="11"/>
      <c r="R7" s="11"/>
      <c r="S7" s="11"/>
      <c r="T7" s="11"/>
      <c r="U7" s="11"/>
      <c r="V7" s="11"/>
      <c r="W7" s="11"/>
      <c r="X7" s="11"/>
      <c r="Y7" s="11"/>
      <c r="Z7" s="11"/>
    </row>
    <row r="8" spans="1:28" s="10" customFormat="1" ht="18.75">
      <c r="A8" s="422" t="str">
        <f>' 1. паспорт местополож'!A8:C8</f>
        <v>J_ДВОСТ-175</v>
      </c>
      <c r="B8" s="422"/>
      <c r="C8" s="422"/>
      <c r="D8" s="422"/>
      <c r="E8" s="422"/>
      <c r="F8" s="422"/>
      <c r="G8" s="422"/>
      <c r="H8" s="422"/>
      <c r="I8" s="422"/>
      <c r="J8" s="422"/>
      <c r="K8" s="422"/>
      <c r="L8" s="422"/>
      <c r="M8" s="422"/>
      <c r="N8" s="422"/>
      <c r="O8" s="422"/>
      <c r="P8" s="11"/>
      <c r="Q8" s="11"/>
      <c r="R8" s="11"/>
      <c r="S8" s="11"/>
      <c r="T8" s="11"/>
      <c r="U8" s="11"/>
      <c r="V8" s="11"/>
      <c r="W8" s="11"/>
      <c r="X8" s="11"/>
      <c r="Y8" s="11"/>
      <c r="Z8" s="11"/>
    </row>
    <row r="9" spans="1:28" s="10" customFormat="1" ht="18.75">
      <c r="A9" s="423" t="s">
        <v>7</v>
      </c>
      <c r="B9" s="423"/>
      <c r="C9" s="423"/>
      <c r="D9" s="423"/>
      <c r="E9" s="423"/>
      <c r="F9" s="423"/>
      <c r="G9" s="423"/>
      <c r="H9" s="423"/>
      <c r="I9" s="423"/>
      <c r="J9" s="423"/>
      <c r="K9" s="423"/>
      <c r="L9" s="423"/>
      <c r="M9" s="423"/>
      <c r="N9" s="423"/>
      <c r="O9" s="423"/>
      <c r="P9" s="11"/>
      <c r="Q9" s="11"/>
      <c r="R9" s="11"/>
      <c r="S9" s="11"/>
      <c r="T9" s="11"/>
      <c r="U9" s="11"/>
      <c r="V9" s="11"/>
      <c r="W9" s="11"/>
      <c r="X9" s="11"/>
      <c r="Y9" s="11"/>
      <c r="Z9" s="11"/>
    </row>
    <row r="10" spans="1:28" s="7" customFormat="1" ht="15.75" customHeight="1">
      <c r="A10" s="425"/>
      <c r="B10" s="425"/>
      <c r="C10" s="425"/>
      <c r="D10" s="425"/>
      <c r="E10" s="425"/>
      <c r="F10" s="425"/>
      <c r="G10" s="425"/>
      <c r="H10" s="425"/>
      <c r="I10" s="425"/>
      <c r="J10" s="425"/>
      <c r="K10" s="425"/>
      <c r="L10" s="425"/>
      <c r="M10" s="425"/>
      <c r="N10" s="425"/>
      <c r="O10" s="425"/>
      <c r="P10" s="8"/>
      <c r="Q10" s="8"/>
      <c r="R10" s="8"/>
      <c r="S10" s="8"/>
      <c r="T10" s="8"/>
      <c r="U10" s="8"/>
      <c r="V10" s="8"/>
      <c r="W10" s="8"/>
      <c r="X10" s="8"/>
      <c r="Y10" s="8"/>
      <c r="Z10" s="8"/>
    </row>
    <row r="11" spans="1:28" s="2" customFormat="1" ht="16.5">
      <c r="A11" s="422" t="str">
        <f>' 1. паспорт местополож'!A11:C11</f>
        <v>Техническое перевооружение объекта   "КТП 400/6-0,4 кВ № 8", ст.Хабаровск-2, проспект 60лет Октября</v>
      </c>
      <c r="B11" s="422"/>
      <c r="C11" s="422"/>
      <c r="D11" s="422"/>
      <c r="E11" s="422"/>
      <c r="F11" s="422"/>
      <c r="G11" s="422"/>
      <c r="H11" s="422"/>
      <c r="I11" s="422"/>
      <c r="J11" s="422"/>
      <c r="K11" s="422"/>
      <c r="L11" s="422"/>
      <c r="M11" s="422"/>
      <c r="N11" s="422"/>
      <c r="O11" s="422"/>
      <c r="P11" s="6"/>
      <c r="Q11" s="6"/>
      <c r="R11" s="6"/>
      <c r="S11" s="6"/>
      <c r="T11" s="6"/>
      <c r="U11" s="6"/>
      <c r="V11" s="6"/>
      <c r="W11" s="6"/>
      <c r="X11" s="6"/>
      <c r="Y11" s="6"/>
      <c r="Z11" s="6"/>
    </row>
    <row r="12" spans="1:28" s="2" customFormat="1" ht="15" customHeight="1">
      <c r="A12" s="423" t="s">
        <v>5</v>
      </c>
      <c r="B12" s="423"/>
      <c r="C12" s="423"/>
      <c r="D12" s="423"/>
      <c r="E12" s="423"/>
      <c r="F12" s="423"/>
      <c r="G12" s="423"/>
      <c r="H12" s="423"/>
      <c r="I12" s="423"/>
      <c r="J12" s="423"/>
      <c r="K12" s="423"/>
      <c r="L12" s="423"/>
      <c r="M12" s="423"/>
      <c r="N12" s="423"/>
      <c r="O12" s="423"/>
      <c r="P12" s="4"/>
      <c r="Q12" s="4"/>
      <c r="R12" s="4"/>
      <c r="S12" s="4"/>
      <c r="T12" s="4"/>
      <c r="U12" s="4"/>
      <c r="V12" s="4"/>
      <c r="W12" s="4"/>
      <c r="X12" s="4"/>
      <c r="Y12" s="4"/>
      <c r="Z12" s="4"/>
    </row>
    <row r="13" spans="1:28" s="2" customFormat="1" ht="42.75" customHeight="1">
      <c r="A13" s="423"/>
      <c r="B13" s="423"/>
      <c r="C13" s="423"/>
      <c r="D13" s="423"/>
      <c r="E13" s="423"/>
      <c r="F13" s="423"/>
      <c r="G13" s="423"/>
      <c r="H13" s="423"/>
      <c r="I13" s="423"/>
      <c r="J13" s="423"/>
      <c r="K13" s="423"/>
      <c r="L13" s="423"/>
      <c r="M13" s="423"/>
      <c r="N13" s="423"/>
      <c r="O13" s="423"/>
      <c r="P13" s="3"/>
      <c r="Q13" s="3"/>
      <c r="R13" s="3"/>
      <c r="S13" s="3"/>
      <c r="T13" s="3"/>
      <c r="U13" s="3"/>
      <c r="V13" s="3"/>
      <c r="W13" s="3"/>
    </row>
    <row r="14" spans="1:28" s="2" customFormat="1" ht="46.5" customHeight="1">
      <c r="A14" s="430" t="s">
        <v>203</v>
      </c>
      <c r="B14" s="430"/>
      <c r="C14" s="430"/>
      <c r="D14" s="430"/>
      <c r="E14" s="430"/>
      <c r="F14" s="430"/>
      <c r="G14" s="430"/>
      <c r="H14" s="430"/>
      <c r="I14" s="430"/>
      <c r="J14" s="430"/>
      <c r="K14" s="430"/>
      <c r="L14" s="430"/>
      <c r="M14" s="430"/>
      <c r="N14" s="430"/>
      <c r="O14" s="430"/>
      <c r="P14" s="5"/>
      <c r="Q14" s="5"/>
      <c r="R14" s="5"/>
      <c r="S14" s="5"/>
      <c r="T14" s="5"/>
      <c r="U14" s="5"/>
      <c r="V14" s="5"/>
      <c r="W14" s="5"/>
      <c r="X14" s="5"/>
      <c r="Y14" s="5"/>
      <c r="Z14" s="5"/>
    </row>
    <row r="15" spans="1:28" s="2" customFormat="1" ht="56.25" customHeight="1">
      <c r="A15" s="429"/>
      <c r="B15" s="429"/>
      <c r="C15" s="42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6" t="s">
        <v>4</v>
      </c>
      <c r="B16" s="396" t="s">
        <v>42</v>
      </c>
      <c r="C16" s="396" t="s">
        <v>41</v>
      </c>
      <c r="D16" s="396" t="s">
        <v>30</v>
      </c>
      <c r="E16" s="426" t="s">
        <v>40</v>
      </c>
      <c r="F16" s="427"/>
      <c r="G16" s="427"/>
      <c r="H16" s="427"/>
      <c r="I16" s="428"/>
      <c r="J16" s="396" t="s">
        <v>39</v>
      </c>
      <c r="K16" s="396"/>
      <c r="L16" s="396"/>
      <c r="M16" s="396"/>
      <c r="N16" s="396"/>
      <c r="O16" s="396"/>
      <c r="P16" s="3"/>
      <c r="Q16" s="3"/>
      <c r="R16" s="3"/>
      <c r="S16" s="3"/>
      <c r="T16" s="3"/>
      <c r="U16" s="3"/>
      <c r="V16" s="3"/>
      <c r="W16" s="3"/>
    </row>
    <row r="17" spans="1:26" s="2" customFormat="1" ht="77.25" customHeight="1">
      <c r="A17" s="396"/>
      <c r="B17" s="396"/>
      <c r="C17" s="396"/>
      <c r="D17" s="39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9" t="str">
        <f>' 1. паспорт местополож'!A1:C1</f>
        <v>Год раскрытия информации: 2019 год</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8" t="s">
        <v>9</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387"/>
      <c r="AF5" s="387"/>
      <c r="AG5" s="387"/>
      <c r="AH5" s="387"/>
      <c r="AI5" s="387"/>
      <c r="AJ5" s="387"/>
      <c r="AK5" s="387"/>
      <c r="AL5" s="387"/>
      <c r="AM5" s="387"/>
      <c r="AN5" s="387"/>
      <c r="AO5" s="387"/>
      <c r="AP5" s="387"/>
      <c r="AQ5" s="387"/>
      <c r="AR5" s="387"/>
    </row>
    <row r="6" spans="1:44" s="129" customFormat="1" ht="18.75" customHeight="1">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7"/>
      <c r="AF6" s="437"/>
      <c r="AG6" s="437"/>
      <c r="AH6" s="437"/>
      <c r="AI6" s="437"/>
      <c r="AJ6" s="437"/>
      <c r="AK6" s="437"/>
      <c r="AL6" s="437"/>
      <c r="AM6" s="437"/>
      <c r="AN6" s="437"/>
      <c r="AO6" s="437"/>
      <c r="AP6" s="437"/>
      <c r="AQ6" s="437"/>
      <c r="AR6" s="437"/>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6" t="str">
        <f>' 1. паспорт местополож'!A8:C8</f>
        <v>J_ДВОСТ-175</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7"/>
      <c r="AF8" s="437"/>
      <c r="AG8" s="437"/>
      <c r="AH8" s="437"/>
      <c r="AI8" s="437"/>
      <c r="AJ8" s="437"/>
      <c r="AK8" s="437"/>
      <c r="AL8" s="437"/>
      <c r="AM8" s="437"/>
      <c r="AN8" s="437"/>
      <c r="AO8" s="437"/>
      <c r="AP8" s="437"/>
      <c r="AQ8" s="437"/>
      <c r="AR8" s="437"/>
    </row>
    <row r="9" spans="1:44" s="129" customFormat="1" ht="18.75" customHeight="1">
      <c r="A9" s="436" t="s">
        <v>7</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7"/>
      <c r="AF9" s="437"/>
      <c r="AG9" s="437"/>
      <c r="AH9" s="437"/>
      <c r="AI9" s="437"/>
      <c r="AJ9" s="437"/>
      <c r="AK9" s="437"/>
      <c r="AL9" s="437"/>
      <c r="AM9" s="437"/>
      <c r="AN9" s="437"/>
      <c r="AO9" s="437"/>
      <c r="AP9" s="437"/>
      <c r="AQ9" s="437"/>
      <c r="AR9" s="437"/>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8" t="str">
        <f>' 1. паспорт местополож'!A11:C11</f>
        <v>Техническое перевооружение объекта   "КТП 400/6-0,4 кВ № 8", ст.Хабаровск-2, проспект 60лет Октября</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7"/>
      <c r="AF11" s="437"/>
      <c r="AG11" s="437"/>
      <c r="AH11" s="437"/>
      <c r="AI11" s="437"/>
      <c r="AJ11" s="437"/>
      <c r="AK11" s="437"/>
      <c r="AL11" s="437"/>
      <c r="AM11" s="437"/>
      <c r="AN11" s="437"/>
      <c r="AO11" s="437"/>
      <c r="AP11" s="437"/>
      <c r="AQ11" s="437"/>
      <c r="AR11" s="437"/>
    </row>
    <row r="12" spans="1:44" s="136" customFormat="1" ht="15" customHeight="1">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7"/>
      <c r="AF12" s="437"/>
      <c r="AG12" s="437"/>
      <c r="AH12" s="437"/>
      <c r="AI12" s="437"/>
      <c r="AJ12" s="437"/>
      <c r="AK12" s="437"/>
      <c r="AL12" s="437"/>
      <c r="AM12" s="437"/>
      <c r="AN12" s="437"/>
      <c r="AO12" s="437"/>
      <c r="AP12" s="437"/>
      <c r="AQ12" s="437"/>
      <c r="AR12" s="437"/>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8" t="s">
        <v>246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1" t="s">
        <v>255</v>
      </c>
      <c r="E20" s="431"/>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2" t="s">
        <v>257</v>
      </c>
      <c r="E21" s="433"/>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1" t="s">
        <v>565</v>
      </c>
      <c r="E22" s="431"/>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1" t="s">
        <v>260</v>
      </c>
      <c r="E23" s="431"/>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4" t="s">
        <v>308</v>
      </c>
      <c r="B85" s="434"/>
      <c r="C85" s="434"/>
      <c r="D85" s="434"/>
      <c r="E85" s="434"/>
      <c r="F85" s="434"/>
      <c r="G85" s="434"/>
      <c r="H85" s="434"/>
      <c r="I85" s="434"/>
      <c r="J85" s="434"/>
      <c r="K85" s="434"/>
      <c r="L85" s="434"/>
      <c r="M85" s="434"/>
      <c r="N85" s="434"/>
      <c r="O85" s="434"/>
      <c r="P85" s="434"/>
      <c r="Q85" s="434"/>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3" priority="25" stopIfTrue="1" operator="equal">
      <formula>0</formula>
    </cfRule>
  </conditionalFormatting>
  <conditionalFormatting sqref="D10:K10">
    <cfRule type="cellIs" dxfId="52" priority="24" stopIfTrue="1" operator="equal">
      <formula>0</formula>
    </cfRule>
  </conditionalFormatting>
  <conditionalFormatting sqref="R10 R13">
    <cfRule type="cellIs" dxfId="51" priority="22" stopIfTrue="1" operator="equal">
      <formula>0</formula>
    </cfRule>
  </conditionalFormatting>
  <conditionalFormatting sqref="N18:N19">
    <cfRule type="cellIs" dxfId="50" priority="23" stopIfTrue="1" operator="equal">
      <formula>0</formula>
    </cfRule>
  </conditionalFormatting>
  <conditionalFormatting sqref="B40:AD40">
    <cfRule type="cellIs" dxfId="49" priority="21" stopIfTrue="1" operator="equal">
      <formula>0</formula>
    </cfRule>
  </conditionalFormatting>
  <conditionalFormatting sqref="A3 AE3">
    <cfRule type="cellIs" dxfId="48" priority="20" stopIfTrue="1" operator="equal">
      <formula>0</formula>
    </cfRule>
  </conditionalFormatting>
  <conditionalFormatting sqref="A5 AE5">
    <cfRule type="cellIs" dxfId="47" priority="19" stopIfTrue="1" operator="equal">
      <formula>0</formula>
    </cfRule>
  </conditionalFormatting>
  <conditionalFormatting sqref="A6 AE6">
    <cfRule type="cellIs" dxfId="46" priority="18" stopIfTrue="1" operator="equal">
      <formula>0</formula>
    </cfRule>
  </conditionalFormatting>
  <conditionalFormatting sqref="A8 AE8">
    <cfRule type="cellIs" dxfId="45" priority="17" stopIfTrue="1" operator="equal">
      <formula>0</formula>
    </cfRule>
  </conditionalFormatting>
  <conditionalFormatting sqref="A9 AE9">
    <cfRule type="cellIs" dxfId="44" priority="16" stopIfTrue="1" operator="equal">
      <formula>0</formula>
    </cfRule>
  </conditionalFormatting>
  <conditionalFormatting sqref="AE11">
    <cfRule type="cellIs" dxfId="43" priority="15" stopIfTrue="1" operator="equal">
      <formula>0</formula>
    </cfRule>
  </conditionalFormatting>
  <conditionalFormatting sqref="A12 AE12">
    <cfRule type="cellIs" dxfId="42" priority="14" stopIfTrue="1" operator="equal">
      <formula>0</formula>
    </cfRule>
  </conditionalFormatting>
  <conditionalFormatting sqref="A14 AE14">
    <cfRule type="cellIs" dxfId="41" priority="13" stopIfTrue="1" operator="equal">
      <formula>0</formula>
    </cfRule>
  </conditionalFormatting>
  <conditionalFormatting sqref="A11">
    <cfRule type="cellIs" dxfId="40" priority="12" stopIfTrue="1" operator="equal">
      <formula>0</formula>
    </cfRule>
  </conditionalFormatting>
  <conditionalFormatting sqref="AE3">
    <cfRule type="cellIs" dxfId="39" priority="11" stopIfTrue="1" operator="equal">
      <formula>0</formula>
    </cfRule>
  </conditionalFormatting>
  <conditionalFormatting sqref="AE5">
    <cfRule type="cellIs" dxfId="38" priority="10" stopIfTrue="1" operator="equal">
      <formula>0</formula>
    </cfRule>
  </conditionalFormatting>
  <conditionalFormatting sqref="AE6">
    <cfRule type="cellIs" dxfId="37" priority="9" stopIfTrue="1" operator="equal">
      <formula>0</formula>
    </cfRule>
  </conditionalFormatting>
  <conditionalFormatting sqref="AE8">
    <cfRule type="cellIs" dxfId="36" priority="8" stopIfTrue="1" operator="equal">
      <formula>0</formula>
    </cfRule>
  </conditionalFormatting>
  <conditionalFormatting sqref="AE9">
    <cfRule type="cellIs" dxfId="35" priority="7" stopIfTrue="1" operator="equal">
      <formula>0</formula>
    </cfRule>
  </conditionalFormatting>
  <conditionalFormatting sqref="AE11">
    <cfRule type="cellIs" dxfId="34" priority="6" stopIfTrue="1" operator="equal">
      <formula>0</formula>
    </cfRule>
  </conditionalFormatting>
  <conditionalFormatting sqref="AE12">
    <cfRule type="cellIs" dxfId="33" priority="5" stopIfTrue="1" operator="equal">
      <formula>0</formula>
    </cfRule>
  </conditionalFormatting>
  <conditionalFormatting sqref="AE14">
    <cfRule type="cellIs" dxfId="32" priority="4" stopIfTrue="1" operator="equal">
      <formula>0</formula>
    </cfRule>
  </conditionalFormatting>
  <conditionalFormatting sqref="B37:B38 B33:B34">
    <cfRule type="cellIs" dxfId="31" priority="3" stopIfTrue="1" operator="equal">
      <formula>0</formula>
    </cfRule>
  </conditionalFormatting>
  <conditionalFormatting sqref="B40:V40">
    <cfRule type="cellIs" dxfId="30" priority="2" stopIfTrue="1" operator="equal">
      <formula>0</formula>
    </cfRule>
  </conditionalFormatting>
  <conditionalFormatting sqref="B60:V60">
    <cfRule type="cellIs" dxfId="2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H28" sqref="H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4" t="str">
        <f>' 1. паспорт местополож'!A8:C8</f>
        <v>J_ДВОСТ-175</v>
      </c>
      <c r="B8" s="394"/>
      <c r="C8" s="394"/>
      <c r="D8" s="394"/>
      <c r="E8" s="394"/>
      <c r="F8" s="394"/>
      <c r="G8" s="394"/>
      <c r="H8" s="394"/>
      <c r="I8" s="394"/>
      <c r="J8" s="394"/>
      <c r="K8" s="394"/>
      <c r="L8" s="394"/>
    </row>
    <row r="9" spans="1:44">
      <c r="A9" s="388" t="s">
        <v>7</v>
      </c>
      <c r="B9" s="388"/>
      <c r="C9" s="388"/>
      <c r="D9" s="388"/>
      <c r="E9" s="388"/>
      <c r="F9" s="388"/>
      <c r="G9" s="388"/>
      <c r="H9" s="388"/>
      <c r="I9" s="388"/>
      <c r="J9" s="388"/>
      <c r="K9" s="388"/>
      <c r="L9" s="388"/>
    </row>
    <row r="10" spans="1:44">
      <c r="A10" s="401"/>
      <c r="B10" s="401"/>
      <c r="C10" s="401"/>
      <c r="D10" s="401"/>
      <c r="E10" s="401"/>
      <c r="F10" s="401"/>
      <c r="G10" s="401"/>
      <c r="H10" s="401"/>
      <c r="I10" s="401"/>
      <c r="J10" s="401"/>
      <c r="K10" s="401"/>
      <c r="L10" s="401"/>
    </row>
    <row r="11" spans="1:44">
      <c r="A11" s="394" t="str">
        <f>' 1. паспорт местополож'!A11:C11</f>
        <v>Техническое перевооружение объекта   "КТП 400/6-0,4 кВ № 8", ст.Хабаровск-2, проспект 60лет Октября</v>
      </c>
      <c r="B11" s="394"/>
      <c r="C11" s="394"/>
      <c r="D11" s="394"/>
      <c r="E11" s="394"/>
      <c r="F11" s="394"/>
      <c r="G11" s="394"/>
      <c r="H11" s="394"/>
      <c r="I11" s="394"/>
      <c r="J11" s="394"/>
      <c r="K11" s="394"/>
      <c r="L11" s="394"/>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44197</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2019-09-09T05:55:04Z</dcterms:modified>
</cp:coreProperties>
</file>