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4"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F41" i="19"/>
  <c r="F39" s="1"/>
  <c r="E41"/>
  <c r="E39" s="1"/>
  <c r="F60"/>
  <c r="F59"/>
  <c r="F58"/>
  <c r="F56"/>
  <c r="K55"/>
  <c r="J55"/>
  <c r="I55"/>
  <c r="H55"/>
  <c r="G55"/>
  <c r="F54"/>
  <c r="F53"/>
  <c r="F52"/>
  <c r="F51"/>
  <c r="E50"/>
  <c r="C50"/>
  <c r="F50" s="1"/>
  <c r="F49"/>
  <c r="F45"/>
  <c r="F44"/>
  <c r="F43"/>
  <c r="F42"/>
  <c r="F40"/>
  <c r="L39"/>
  <c r="K39"/>
  <c r="J39"/>
  <c r="I39"/>
  <c r="H39"/>
  <c r="G39"/>
  <c r="C39"/>
  <c r="F38"/>
  <c r="F37"/>
  <c r="F36"/>
  <c r="F35"/>
  <c r="F34"/>
  <c r="F33"/>
  <c r="E33"/>
  <c r="L31"/>
  <c r="F32"/>
  <c r="K31"/>
  <c r="J31"/>
  <c r="I31"/>
  <c r="H31"/>
  <c r="G31"/>
  <c r="F31"/>
  <c r="C31"/>
  <c r="AB48"/>
  <c r="P48"/>
  <c r="P47" s="1"/>
  <c r="L47"/>
  <c r="L48"/>
  <c r="P27"/>
  <c r="AA55"/>
  <c r="Z55"/>
  <c r="Y55"/>
  <c r="X55"/>
  <c r="W55"/>
  <c r="V55"/>
  <c r="U55"/>
  <c r="T55"/>
  <c r="S55"/>
  <c r="R55"/>
  <c r="Q55"/>
  <c r="P55"/>
  <c r="O55"/>
  <c r="N55"/>
  <c r="M55"/>
  <c r="T48"/>
  <c r="AA47"/>
  <c r="Z47"/>
  <c r="Y47"/>
  <c r="W47"/>
  <c r="V47"/>
  <c r="U47"/>
  <c r="T47"/>
  <c r="S47"/>
  <c r="R47"/>
  <c r="Q47"/>
  <c r="O47"/>
  <c r="N47"/>
  <c r="M47"/>
  <c r="K47"/>
  <c r="J47"/>
  <c r="I47"/>
  <c r="G47"/>
  <c r="X46"/>
  <c r="P46"/>
  <c r="AA39"/>
  <c r="Z39"/>
  <c r="Y39"/>
  <c r="X39"/>
  <c r="X48" s="1"/>
  <c r="X47" s="1"/>
  <c r="W39"/>
  <c r="V39"/>
  <c r="U39"/>
  <c r="T39"/>
  <c r="S39"/>
  <c r="R39"/>
  <c r="Q39"/>
  <c r="P39"/>
  <c r="O39"/>
  <c r="N39"/>
  <c r="M39"/>
  <c r="AA31"/>
  <c r="Z31"/>
  <c r="Y31"/>
  <c r="X31"/>
  <c r="W31"/>
  <c r="V31"/>
  <c r="U31"/>
  <c r="T31"/>
  <c r="S31"/>
  <c r="R31"/>
  <c r="Q31"/>
  <c r="P31"/>
  <c r="O31"/>
  <c r="N31"/>
  <c r="M31"/>
  <c r="F30"/>
  <c r="F29"/>
  <c r="AB28"/>
  <c r="F28"/>
  <c r="E28"/>
  <c r="AB27"/>
  <c r="H27"/>
  <c r="H48" s="1"/>
  <c r="H47" s="1"/>
  <c r="F27"/>
  <c r="E27"/>
  <c r="AB26"/>
  <c r="AA26"/>
  <c r="Z26"/>
  <c r="Y26"/>
  <c r="X26"/>
  <c r="W26"/>
  <c r="V26"/>
  <c r="U26"/>
  <c r="T26"/>
  <c r="S26"/>
  <c r="R26"/>
  <c r="Q26"/>
  <c r="P26"/>
  <c r="O26"/>
  <c r="N26"/>
  <c r="M26"/>
  <c r="L26"/>
  <c r="K26"/>
  <c r="J26"/>
  <c r="I26"/>
  <c r="H26"/>
  <c r="G26"/>
  <c r="F26"/>
  <c r="E26"/>
  <c r="C26"/>
  <c r="C48" s="1"/>
  <c r="AB25"/>
  <c r="F25"/>
  <c r="E25"/>
  <c r="F24"/>
  <c r="X23"/>
  <c r="T23"/>
  <c r="AB23" s="1"/>
  <c r="E23"/>
  <c r="AA20"/>
  <c r="Z20"/>
  <c r="Y20"/>
  <c r="X20"/>
  <c r="W20"/>
  <c r="V20"/>
  <c r="U20"/>
  <c r="T20"/>
  <c r="S20"/>
  <c r="R20"/>
  <c r="Q20"/>
  <c r="P20"/>
  <c r="O20"/>
  <c r="N20"/>
  <c r="M20"/>
  <c r="L20"/>
  <c r="K20"/>
  <c r="J20"/>
  <c r="I20"/>
  <c r="H20"/>
  <c r="AB20" s="1"/>
  <c r="G20"/>
  <c r="C20"/>
  <c r="E20" s="1"/>
  <c r="C57" l="1"/>
  <c r="E31"/>
  <c r="F48"/>
  <c r="F47"/>
  <c r="E48"/>
  <c r="F23"/>
  <c r="F20" s="1"/>
  <c r="C44" i="7"/>
  <c r="H20" i="13"/>
  <c r="E57" i="19" l="1"/>
  <c r="F57"/>
  <c r="L55" s="1"/>
  <c r="F55" s="1"/>
  <c r="K20" i="13"/>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<sst xmlns="http://schemas.openxmlformats.org/spreadsheetml/2006/main" count="3459" uniqueCount="507">
  <si>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</si>
  <si>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</si>
  <si>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</si>
  <si>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</si>
  <si>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</si>
  <si>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</si>
  <si>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</si>
  <si>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</si>
  <si>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</si>
  <si>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</si>
  <si>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</si>
  <si>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</si>
  <si>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</si>
  <si>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</si>
  <si>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</si>
  <si>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</si>
  <si>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</si>
  <si>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</si>
  <si>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</si>
  <si>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</si>
  <si>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</si>
  <si>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</si>
  <si>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</si>
  <si>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</si>
  <si>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</si>
  <si>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</si>
  <si>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</si>
  <si>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</si>
  <si>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</si>
  <si>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</si>
  <si>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</si>
  <si>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</si>
  <si>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</si>
  <si>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</si>
  <si>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</si>
  <si>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</si>
  <si>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</si>
  <si>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</si>
  <si>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</si>
  <si>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</si>
  <si>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</si>
  <si>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</si>
  <si>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</si>
  <si>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</si>
  <si>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</si>
  <si>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</si>
  <si>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</si>
  <si>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</si>
  <si>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</si>
  <si>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</si>
  <si>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</si>
  <si>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</si>
  <si>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</si>
  <si>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</si>
  <si>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</si>
  <si>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</si>
  <si>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</si>
  <si>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</si>
  <si>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</si>
  <si>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</si>
  <si>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</si>
  <si>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</si>
  <si>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</si>
  <si>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</si>
  <si>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</si>
  <si>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</si>
  <si>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</si>
  <si>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</si>
  <si>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</si>
  <si>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</si>
  <si>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</si>
  <si>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</si>
  <si>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</si>
  <si>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</si>
  <si>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</si>
  <si>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</si>
  <si>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</si>
  <si>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</si>
  <si>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</si>
  <si>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</si>
  <si>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</si>
  <si>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</si>
  <si>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</si>
  <si>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</si>
  <si>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</si>
  <si>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</si>
  <si>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</si>
  <si>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</si>
  <si>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</si>
  <si>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</si>
  <si>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</si>
  <si>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</si>
  <si>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</si>
  <si>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</si>
  <si>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</si>
  <si>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</si>
  <si>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</si>
  <si>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</si>
  <si>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</si>
  <si>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</si>
  <si>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</si>
  <si>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</si>
  <si>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</si>
  <si>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</si>
  <si>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</si>
  <si>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</si>
  <si>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</si>
  <si>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</si>
  <si>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</si>
  <si>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</si>
  <si>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</si>
  <si>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</si>
  <si>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</si>
  <si>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</si>
  <si>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</si>
  <si>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</si>
  <si>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</si>
  <si>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</si>
  <si>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</si>
  <si>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</si>
  <si>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</si>
  <si>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</si>
  <si>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</si>
  <si>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</si>
  <si>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</si>
  <si>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</si>
  <si>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</si>
  <si>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</si>
  <si>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</si>
  <si>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</si>
  <si>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</si>
  <si>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</si>
  <si>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</si>
  <si>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</si>
  <si>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</si>
  <si>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</si>
  <si>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</si>
  <si>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</si>
  <si>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</si>
  <si>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</si>
  <si>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</si>
  <si>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</si>
  <si>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</si>
  <si>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</si>
  <si>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</si>
  <si>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</si>
  <si>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</si>
  <si>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</si>
  <si>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</si>
  <si>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</si>
  <si>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</si>
  <si>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</si>
  <si>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</si>
  <si>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</si>
  <si>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</si>
  <si>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</si>
  <si>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</si>
  <si>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</si>
  <si>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</si>
  <si>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</si>
  <si>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</si>
  <si>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</si>
  <si>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</si>
  <si>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</si>
  <si>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</si>
  <si>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</si>
  <si>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</si>
  <si>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</si>
  <si>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</si>
  <si>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</si>
  <si>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</si>
  <si>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</si>
  <si>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</si>
  <si>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</si>
  <si>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</si>
  <si>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</si>
  <si>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</si>
  <si>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</si>
  <si>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</si>
  <si>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</si>
  <si>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</si>
  <si>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</si>
  <si>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</si>
  <si>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</si>
  <si>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</si>
  <si>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</si>
  <si>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</si>
  <si>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</si>
  <si>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</si>
  <si>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</si>
  <si>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</si>
  <si>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</si>
  <si>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</si>
  <si>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</si>
  <si>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</si>
  <si>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</si>
  <si>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</si>
  <si>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</si>
  <si>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</si>
  <si>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</si>
  <si>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</si>
  <si>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</si>
  <si>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</si>
  <si>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</si>
  <si>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</si>
  <si>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</si>
  <si>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</si>
  <si>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</si>
  <si>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</si>
  <si>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</si>
  <si>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</si>
  <si>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</si>
  <si>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</si>
  <si>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</si>
  <si>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</si>
  <si>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</si>
  <si>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</si>
  <si>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</si>
  <si>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</si>
  <si>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</si>
  <si>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</si>
  <si>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</si>
  <si>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</si>
  <si>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</si>
  <si>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</si>
  <si>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</si>
  <si>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</si>
  <si>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</si>
  <si>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</si>
  <si>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</si>
  <si>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</si>
  <si>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</si>
  <si>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</si>
  <si>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</si>
  <si>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</si>
  <si>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</si>
  <si>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</si>
  <si>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</si>
  <si>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</si>
  <si>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</si>
  <si>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</si>
  <si>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</si>
  <si>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</si>
  <si>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</si>
  <si>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</si>
  <si>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</si>
  <si>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</si>
  <si>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</si>
  <si>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</si>
  <si>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</si>
  <si>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</si>
  <si>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</si>
  <si>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</si>
  <si>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</si>
  <si>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</si>
  <si>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</si>
  <si>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</si>
  <si>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</si>
  <si>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</si>
  <si>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</si>
  <si>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</si>
  <si>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</si>
  <si>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</si>
  <si>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</si>
  <si>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</si>
  <si>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</si>
  <si>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</si>
  <si>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</si>
  <si>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</si>
  <si>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</si>
  <si>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</si>
  <si>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</si>
  <si>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</si>
  <si>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</si>
  <si>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</si>
  <si>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</si>
  <si>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</si>
  <si>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</si>
  <si>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</si>
  <si>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</si>
  <si>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</si>
  <si>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</si>
  <si>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</si>
  <si>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</si>
  <si>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</si>
  <si>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</si>
  <si>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</si>
  <si>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</si>
  <si>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</si>
  <si>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</si>
  <si>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</si>
  <si>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</si>
  <si>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</si>
  <si>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</si>
  <si>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</si>
  <si>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</si>
  <si>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</si>
  <si>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</si>
  <si>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</si>
  <si>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</si>
  <si>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</si>
  <si>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</si>
  <si>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</si>
  <si>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</si>
  <si>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</si>
  <si>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</si>
  <si>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</si>
  <si>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</si>
  <si>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</si>
  <si>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</si>
  <si>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</si>
  <si>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</si>
  <si>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</si>
  <si>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</si>
  <si>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</si>
  <si>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</si>
  <si>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</si>
  <si>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</si>
  <si>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</si>
  <si>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</si>
  <si>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</si>
  <si>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</si>
  <si>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</si>
  <si>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</si>
  <si>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</si>
  <si>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</si>
  <si>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</si>
  <si>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</si>
  <si>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</si>
  <si>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</si>
  <si>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</si>
  <si>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</si>
  <si>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</si>
  <si>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</si>
  <si>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</si>
  <si>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</si>
  <si>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</si>
  <si>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</si>
  <si>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</si>
  <si>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</si>
  <si>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</si>
  <si>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</si>
  <si>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</si>
  <si>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</si>
  <si>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</si>
  <si>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</si>
  <si>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</si>
  <si>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</si>
  <si>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</si>
  <si>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</si>
  <si>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</si>
  <si>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</si>
  <si>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</si>
  <si>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</si>
  <si>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</si>
  <si>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</si>
  <si>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</si>
  <si>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</si>
  <si>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</si>
  <si>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</si>
  <si>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</si>
  <si>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</si>
  <si>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</si>
  <si>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</si>
  <si>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</si>
  <si>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</si>
  <si>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</si>
  <si>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</si>
  <si>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</si>
  <si>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</si>
  <si>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</si>
  <si>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</si>
  <si>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</si>
  <si>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</si>
  <si>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</si>
  <si>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</si>
  <si>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</si>
  <si>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</si>
  <si>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</si>
  <si>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</si>
  <si>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</si>
  <si>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</si>
  <si>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</si>
  <si>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</si>
  <si>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</si>
  <si>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</si>
  <si>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</si>
  <si>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</si>
  <si>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</si>
  <si>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</si>
  <si>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</si>
  <si>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</si>
  <si>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</si>
  <si>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</si>
  <si>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</si>
  <si>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</si>
  <si>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</si>
  <si>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</si>
  <si>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</si>
  <si>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</si>
  <si>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</si>
  <si>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</si>
  <si>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</si>
  <si>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</si>
  <si>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</si>
  <si>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</si>
  <si>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</si>
  <si>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</si>
  <si>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</si>
  <si>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</si>
  <si>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</si>
  <si>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</si>
  <si>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</si>
  <si>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</si>
  <si>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</si>
  <si>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</si>
  <si>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</si>
  <si>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</si>
  <si>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</si>
  <si>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</si>
  <si>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</si>
  <si>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</si>
  <si>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</si>
  <si>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</si>
  <si>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</si>
  <si>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</si>
  <si>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</si>
  <si>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</si>
  <si>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</si>
  <si>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</si>
  <si>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</si>
  <si>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</si>
  <si>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</si>
  <si>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</si>
  <si>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</si>
  <si>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</si>
  <si>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</si>
  <si>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</si>
  <si>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</si>
  <si>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</si>
  <si>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</si>
  <si>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</si>
  <si>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</si>
  <si>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</si>
  <si>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</si>
  <si>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</si>
  <si>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</si>
  <si>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</si>
  <si>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</si>
  <si>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</si>
  <si>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</si>
  <si>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</si>
  <si>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</si>
  <si>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</si>
  <si>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</si>
  <si>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</si>
  <si>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</si>
  <si>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</si>
  <si>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</si>
  <si>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</si>
  <si>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</si>
  <si>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</si>
  <si>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</si>
  <si>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</si>
  <si>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</si>
  <si>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</si>
  <si>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</si>
  <si>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</si>
  <si>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</si>
  <si>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</si>
  <si>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</si>
  <si>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</si>
  <si>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</si>
  <si>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</si>
  <si>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</si>
  <si>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</si>
  <si>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</si>
  <si>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</si>
  <si>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</si>
  <si>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</si>
  <si>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</si>
  <si>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</si>
  <si>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</si>
  <si>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</si>
  <si>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</si>
  <si>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</si>
  <si>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Замена на КТП</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</si>
  <si>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</si>
  <si>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</si>
  <si>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Дальневосточной дирекции по энергообеспечению</t>
  </si>
  <si>
    <t>Хабаровский край</t>
  </si>
  <si>
    <t>г. Комсомольск-на-Амуре</t>
  </si>
  <si>
    <t>Акт осмотра б/н от 17.09.2018г,  Комсомольская дистанция электроснабжения</t>
  </si>
  <si>
    <t xml:space="preserve"> по состоянию на 01.01.2019</t>
  </si>
  <si>
    <t>по состоянию на 01.01.2020</t>
  </si>
  <si>
    <t>Хабаровский край, г. Комсомольск-на-Амуре</t>
  </si>
  <si>
    <t>J_ДВОСТ-131</t>
  </si>
  <si>
    <t xml:space="preserve">Техническое перевооружение объекта Подстанция трансформаторная ТП-25  </t>
  </si>
  <si>
    <t>0,4 МВ×А</t>
  </si>
  <si>
    <t>ТП-25</t>
  </si>
  <si>
    <t>КТП-25</t>
  </si>
  <si>
    <t>Замена капитального здания ТП-25 с оборудованием 1979 г на модульную КТП</t>
  </si>
  <si>
    <t>ТМ-400/6/0,4</t>
  </si>
  <si>
    <t xml:space="preserve">План 2017 года </t>
  </si>
  <si>
    <t>Другое3)</t>
  </si>
  <si>
    <t>другое3)</t>
  </si>
  <si>
    <t>2022</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</si>
</sst>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5">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23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56783360"/>
        <c:axId val="156784896"/>
      </c:lineChart>
      <c:catAx>
        <c:axId val="15678336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6784896"/>
        <c:crosses val="autoZero"/>
        <c:auto val="1"/>
        <c:lblAlgn val="ctr"/>
        <c:lblOffset val="100"/>
      </c:catAx>
      <c:valAx>
        <c:axId val="15678489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6783360"/>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44" l="0.70000000000000062" r="0.70000000000000062" t="0.750000000000011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85" zoomScaleSheetLayoutView="85" workbookViewId="0">
      <selection activeCell="C43" sqref="C43"/>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8" t="s">
        <v>482</v>
      </c>
      <c r="B1" s="258"/>
      <c r="C1" s="258"/>
      <c r="D1" s="65"/>
      <c r="E1" s="65"/>
      <c r="F1" s="65"/>
      <c r="G1" s="65"/>
      <c r="H1" s="65"/>
      <c r="I1" s="65"/>
      <c r="J1" s="65"/>
    </row>
    <row r="2" spans="1:22" s="10" customFormat="1" ht="18.75">
      <c r="A2" s="15"/>
      <c r="F2" s="14"/>
      <c r="G2" s="14"/>
      <c r="H2" s="13"/>
    </row>
    <row r="3" spans="1:22" s="10" customFormat="1" ht="18.75">
      <c r="A3" s="261" t="s">
        <v>9</v>
      </c>
      <c r="B3" s="261"/>
      <c r="C3" s="26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2" t="s">
        <v>488</v>
      </c>
      <c r="B5" s="262"/>
      <c r="C5" s="262"/>
      <c r="D5" s="6"/>
      <c r="E5" s="6"/>
      <c r="F5" s="6"/>
      <c r="G5" s="6"/>
      <c r="H5" s="6"/>
      <c r="I5" s="11"/>
      <c r="J5" s="11"/>
      <c r="K5" s="11"/>
      <c r="L5" s="11"/>
      <c r="M5" s="11"/>
      <c r="N5" s="11"/>
      <c r="O5" s="11"/>
      <c r="P5" s="11"/>
      <c r="Q5" s="11"/>
      <c r="R5" s="11"/>
      <c r="S5" s="11"/>
      <c r="T5" s="11"/>
      <c r="U5" s="11"/>
      <c r="V5" s="11"/>
    </row>
    <row r="6" spans="1:22" s="10" customFormat="1" ht="18.75">
      <c r="A6" s="259" t="s">
        <v>8</v>
      </c>
      <c r="B6" s="259"/>
      <c r="C6" s="25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3" t="s">
        <v>496</v>
      </c>
      <c r="B8" s="263"/>
      <c r="C8" s="263"/>
      <c r="D8" s="6"/>
      <c r="E8" s="6"/>
      <c r="F8" s="6"/>
      <c r="G8" s="6"/>
      <c r="H8" s="6"/>
      <c r="I8" s="11"/>
      <c r="J8" s="11"/>
      <c r="K8" s="11"/>
      <c r="L8" s="11"/>
      <c r="M8" s="11"/>
      <c r="N8" s="11"/>
      <c r="O8" s="11"/>
      <c r="P8" s="11"/>
      <c r="Q8" s="11"/>
      <c r="R8" s="11"/>
      <c r="S8" s="11"/>
      <c r="T8" s="11"/>
      <c r="U8" s="11"/>
      <c r="V8" s="11"/>
    </row>
    <row r="9" spans="1:22" s="10" customFormat="1" ht="18.75">
      <c r="A9" s="259" t="s">
        <v>7</v>
      </c>
      <c r="B9" s="259"/>
      <c r="C9" s="25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3" t="s">
        <v>497</v>
      </c>
      <c r="B11" s="263"/>
      <c r="C11" s="263"/>
      <c r="D11" s="6"/>
      <c r="E11" s="6"/>
      <c r="F11" s="6"/>
      <c r="G11" s="6"/>
      <c r="H11" s="6"/>
      <c r="I11" s="6"/>
      <c r="J11" s="6"/>
      <c r="K11" s="6"/>
      <c r="L11" s="6"/>
      <c r="M11" s="6"/>
      <c r="N11" s="6"/>
      <c r="O11" s="6"/>
      <c r="P11" s="6"/>
      <c r="Q11" s="6"/>
      <c r="R11" s="6"/>
      <c r="S11" s="6"/>
      <c r="T11" s="6"/>
      <c r="U11" s="6"/>
      <c r="V11" s="6"/>
    </row>
    <row r="12" spans="1:22" s="2" customFormat="1" ht="15" customHeight="1">
      <c r="A12" s="259" t="s">
        <v>5</v>
      </c>
      <c r="B12" s="259"/>
      <c r="C12" s="25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0" t="s">
        <v>216</v>
      </c>
      <c r="B14" s="260"/>
      <c r="C14" s="26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489</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490</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491</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3"/>
      <c r="B34" s="254"/>
      <c r="C34" s="255"/>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498</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498</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6"/>
      <c r="B42" s="257"/>
      <c r="C42" s="257"/>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6">
        <v>1.5731999999999999</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7">
        <f>C43/1.2</f>
        <v>1.3109999999999999</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0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4" zoomScale="70" zoomScaleNormal="70" zoomScaleSheetLayoutView="70" workbookViewId="0">
      <pane xSplit="3" ySplit="16" topLeftCell="D20" activePane="bottomRight" state="frozen"/>
      <selection activeCell="A4" sqref="A4"/>
      <selection pane="topRight" activeCell="D4" sqref="D4"/>
      <selection pane="bottomLeft" activeCell="A20" sqref="A20"/>
      <selection pane="bottomRight" activeCell="AC20" sqref="AC20:AC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row>
    <row r="2" spans="1:32">
      <c r="AC2" s="179"/>
    </row>
    <row r="3" spans="1:32">
      <c r="A3" s="330" t="s">
        <v>9</v>
      </c>
      <c r="B3" s="330"/>
      <c r="C3" s="330"/>
      <c r="D3" s="330"/>
      <c r="E3" s="330"/>
      <c r="F3" s="330"/>
      <c r="G3" s="330"/>
      <c r="H3" s="330"/>
      <c r="I3" s="330"/>
      <c r="J3" s="330"/>
      <c r="K3" s="330"/>
      <c r="L3" s="330"/>
      <c r="M3" s="330"/>
      <c r="N3" s="330"/>
      <c r="O3" s="330"/>
      <c r="P3" s="330"/>
      <c r="Q3" s="330"/>
      <c r="R3" s="330"/>
      <c r="S3" s="330"/>
      <c r="T3" s="330"/>
      <c r="U3" s="330"/>
      <c r="V3" s="330"/>
      <c r="W3" s="330"/>
      <c r="X3" s="330"/>
      <c r="Y3" s="330"/>
      <c r="Z3" s="330"/>
      <c r="AA3" s="330"/>
      <c r="AB3" s="330"/>
      <c r="AC3" s="330"/>
    </row>
    <row r="4" spans="1:32" ht="24.75" customHeight="1">
      <c r="A4" s="229"/>
      <c r="B4" s="229"/>
      <c r="C4" s="229"/>
      <c r="D4" s="229"/>
      <c r="E4" s="229"/>
      <c r="F4" s="229"/>
      <c r="G4" s="229"/>
      <c r="H4" s="229"/>
      <c r="I4" s="229"/>
      <c r="J4" s="141"/>
      <c r="K4" s="141"/>
      <c r="L4" s="141"/>
      <c r="M4" s="141"/>
      <c r="N4" s="141"/>
      <c r="O4" s="141"/>
      <c r="P4" s="141"/>
      <c r="Q4" s="141"/>
      <c r="R4" s="141"/>
      <c r="S4" s="141"/>
      <c r="T4" s="141"/>
      <c r="U4" s="141"/>
      <c r="V4" s="141"/>
      <c r="W4" s="141"/>
      <c r="X4" s="141"/>
      <c r="Y4" s="141"/>
      <c r="Z4" s="141"/>
      <c r="AA4" s="141"/>
      <c r="AB4" s="141"/>
      <c r="AC4" s="141"/>
    </row>
    <row r="5" spans="1:32">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32" ht="18.75" customHeight="1">
      <c r="A6" s="319" t="s">
        <v>8</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row>
    <row r="7" spans="1:32">
      <c r="A7" s="229"/>
      <c r="B7" s="229"/>
      <c r="C7" s="229"/>
      <c r="D7" s="229"/>
      <c r="E7" s="229"/>
      <c r="F7" s="229"/>
      <c r="G7" s="229"/>
      <c r="H7" s="229"/>
      <c r="I7" s="229"/>
      <c r="J7" s="141"/>
      <c r="K7" s="141"/>
      <c r="L7" s="141"/>
      <c r="M7" s="141"/>
      <c r="N7" s="141"/>
      <c r="O7" s="141"/>
      <c r="P7" s="141"/>
      <c r="Q7" s="141"/>
      <c r="R7" s="141"/>
      <c r="S7" s="141"/>
      <c r="T7" s="141"/>
      <c r="U7" s="141"/>
      <c r="V7" s="141"/>
      <c r="W7" s="141"/>
      <c r="X7" s="141"/>
      <c r="Y7" s="141"/>
      <c r="Z7" s="141"/>
      <c r="AA7" s="141"/>
      <c r="AB7" s="141"/>
      <c r="AC7" s="141"/>
    </row>
    <row r="8" spans="1:32">
      <c r="A8" s="262" t="str">
        <f>' 1. паспорт местополож'!A8:C8</f>
        <v>J_ДВОСТ-131</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row>
    <row r="9" spans="1:32">
      <c r="A9" s="319" t="s">
        <v>7</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2" t="str">
        <f>' 1. паспорт местополож'!A11:C11</f>
        <v xml:space="preserve">Техническое перевооружение объекта Подстанция трансформаторная ТП-25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row>
    <row r="12" spans="1:32" ht="15.75" customHeight="1">
      <c r="A12" s="319" t="s">
        <v>5</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row>
    <row r="13" spans="1:32">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row>
    <row r="15" spans="1:32">
      <c r="A15" s="321" t="s">
        <v>245</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row>
    <row r="16" spans="1:32" s="231" customFormat="1" ht="33" customHeight="1">
      <c r="A16" s="322" t="s">
        <v>246</v>
      </c>
      <c r="B16" s="322" t="s">
        <v>247</v>
      </c>
      <c r="C16" s="318" t="s">
        <v>248</v>
      </c>
      <c r="D16" s="318"/>
      <c r="E16" s="325" t="s">
        <v>249</v>
      </c>
      <c r="F16" s="325"/>
      <c r="G16" s="322" t="s">
        <v>503</v>
      </c>
      <c r="H16" s="316">
        <v>2020</v>
      </c>
      <c r="I16" s="317"/>
      <c r="J16" s="317"/>
      <c r="K16" s="317"/>
      <c r="L16" s="316">
        <v>2021</v>
      </c>
      <c r="M16" s="317"/>
      <c r="N16" s="317"/>
      <c r="O16" s="317"/>
      <c r="P16" s="316">
        <v>2022</v>
      </c>
      <c r="Q16" s="317"/>
      <c r="R16" s="317"/>
      <c r="S16" s="317"/>
      <c r="T16" s="316">
        <v>2023</v>
      </c>
      <c r="U16" s="317"/>
      <c r="V16" s="317"/>
      <c r="W16" s="317"/>
      <c r="X16" s="316">
        <v>2024</v>
      </c>
      <c r="Y16" s="317"/>
      <c r="Z16" s="317"/>
      <c r="AA16" s="317"/>
      <c r="AB16" s="326" t="s">
        <v>250</v>
      </c>
      <c r="AC16" s="327"/>
      <c r="AD16" s="230"/>
      <c r="AE16" s="230"/>
      <c r="AF16" s="230"/>
    </row>
    <row r="17" spans="1:29" s="231" customFormat="1" ht="16.5">
      <c r="A17" s="323"/>
      <c r="B17" s="323"/>
      <c r="C17" s="318"/>
      <c r="D17" s="318"/>
      <c r="E17" s="325"/>
      <c r="F17" s="325"/>
      <c r="G17" s="323"/>
      <c r="H17" s="318" t="s">
        <v>1</v>
      </c>
      <c r="I17" s="318"/>
      <c r="J17" s="318" t="s">
        <v>251</v>
      </c>
      <c r="K17" s="318"/>
      <c r="L17" s="318" t="s">
        <v>1</v>
      </c>
      <c r="M17" s="318"/>
      <c r="N17" s="318" t="s">
        <v>251</v>
      </c>
      <c r="O17" s="318"/>
      <c r="P17" s="318" t="s">
        <v>1</v>
      </c>
      <c r="Q17" s="318"/>
      <c r="R17" s="318" t="s">
        <v>251</v>
      </c>
      <c r="S17" s="318"/>
      <c r="T17" s="318" t="s">
        <v>1</v>
      </c>
      <c r="U17" s="318"/>
      <c r="V17" s="318" t="s">
        <v>251</v>
      </c>
      <c r="W17" s="318"/>
      <c r="X17" s="318" t="s">
        <v>1</v>
      </c>
      <c r="Y17" s="318"/>
      <c r="Z17" s="318" t="s">
        <v>251</v>
      </c>
      <c r="AA17" s="318"/>
      <c r="AB17" s="328"/>
      <c r="AC17" s="329"/>
    </row>
    <row r="18" spans="1:29" s="232" customFormat="1" ht="89.25" customHeight="1">
      <c r="A18" s="324"/>
      <c r="B18" s="324"/>
      <c r="C18" s="228" t="s">
        <v>1</v>
      </c>
      <c r="D18" s="228" t="s">
        <v>252</v>
      </c>
      <c r="E18" s="250" t="s">
        <v>493</v>
      </c>
      <c r="F18" s="250" t="s">
        <v>494</v>
      </c>
      <c r="G18" s="324"/>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3"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7">
        <f>C23+C25</f>
        <v>1.5731999999999999</v>
      </c>
      <c r="D20" s="237" t="s">
        <v>243</v>
      </c>
      <c r="E20" s="237">
        <f>C20</f>
        <v>1.5731999999999999</v>
      </c>
      <c r="F20" s="237">
        <f t="shared" ref="F20" si="0">F23</f>
        <v>1.5731999999999999</v>
      </c>
      <c r="G20" s="237">
        <f t="shared" ref="G20:AA20" si="1">SUM(G21:G25)</f>
        <v>0</v>
      </c>
      <c r="H20" s="237">
        <f t="shared" si="1"/>
        <v>0.13319999999999999</v>
      </c>
      <c r="I20" s="237">
        <f t="shared" si="1"/>
        <v>0</v>
      </c>
      <c r="J20" s="237">
        <f t="shared" si="1"/>
        <v>0</v>
      </c>
      <c r="K20" s="237">
        <f t="shared" si="1"/>
        <v>0</v>
      </c>
      <c r="L20" s="237">
        <f>SUM(L21:L25)</f>
        <v>0</v>
      </c>
      <c r="M20" s="237">
        <f t="shared" si="1"/>
        <v>0</v>
      </c>
      <c r="N20" s="237">
        <f t="shared" si="1"/>
        <v>0</v>
      </c>
      <c r="O20" s="237">
        <f t="shared" si="1"/>
        <v>0</v>
      </c>
      <c r="P20" s="237">
        <f t="shared" si="1"/>
        <v>1.44</v>
      </c>
      <c r="Q20" s="237">
        <f t="shared" si="1"/>
        <v>0</v>
      </c>
      <c r="R20" s="237">
        <f t="shared" si="1"/>
        <v>0</v>
      </c>
      <c r="S20" s="237">
        <f t="shared" si="1"/>
        <v>0</v>
      </c>
      <c r="T20" s="237">
        <f t="shared" si="1"/>
        <v>0</v>
      </c>
      <c r="U20" s="237">
        <f t="shared" si="1"/>
        <v>0</v>
      </c>
      <c r="V20" s="237">
        <f t="shared" si="1"/>
        <v>0</v>
      </c>
      <c r="W20" s="237">
        <f t="shared" si="1"/>
        <v>0</v>
      </c>
      <c r="X20" s="237">
        <f t="shared" si="1"/>
        <v>0</v>
      </c>
      <c r="Y20" s="237">
        <f t="shared" si="1"/>
        <v>0</v>
      </c>
      <c r="Z20" s="237">
        <f t="shared" si="1"/>
        <v>0</v>
      </c>
      <c r="AA20" s="237">
        <f t="shared" si="1"/>
        <v>0</v>
      </c>
      <c r="AB20" s="237">
        <f>H20+L20+P20+T20+X20</f>
        <v>1.5731999999999999</v>
      </c>
      <c r="AC20" s="237" t="s">
        <v>243</v>
      </c>
    </row>
    <row r="21" spans="1:29" ht="16.5">
      <c r="A21" s="147" t="s">
        <v>257</v>
      </c>
      <c r="B21" s="148" t="s">
        <v>258</v>
      </c>
      <c r="C21" s="237">
        <v>0</v>
      </c>
      <c r="D21" s="237" t="s">
        <v>243</v>
      </c>
      <c r="E21" s="237">
        <v>0</v>
      </c>
      <c r="F21" s="237">
        <v>0</v>
      </c>
      <c r="G21" s="237">
        <v>0</v>
      </c>
      <c r="H21" s="237">
        <v>0</v>
      </c>
      <c r="I21" s="237" t="s">
        <v>243</v>
      </c>
      <c r="J21" s="237" t="s">
        <v>243</v>
      </c>
      <c r="K21" s="237" t="s">
        <v>243</v>
      </c>
      <c r="L21" s="237">
        <v>0</v>
      </c>
      <c r="M21" s="237" t="s">
        <v>243</v>
      </c>
      <c r="N21" s="237" t="s">
        <v>243</v>
      </c>
      <c r="O21" s="237" t="s">
        <v>243</v>
      </c>
      <c r="P21" s="237">
        <v>0</v>
      </c>
      <c r="Q21" s="237" t="s">
        <v>243</v>
      </c>
      <c r="R21" s="237" t="s">
        <v>243</v>
      </c>
      <c r="S21" s="237" t="s">
        <v>243</v>
      </c>
      <c r="T21" s="237">
        <v>0</v>
      </c>
      <c r="U21" s="237" t="s">
        <v>243</v>
      </c>
      <c r="V21" s="237" t="s">
        <v>243</v>
      </c>
      <c r="W21" s="237" t="s">
        <v>243</v>
      </c>
      <c r="X21" s="237">
        <v>0</v>
      </c>
      <c r="Y21" s="237" t="s">
        <v>243</v>
      </c>
      <c r="Z21" s="237" t="s">
        <v>243</v>
      </c>
      <c r="AA21" s="237" t="s">
        <v>243</v>
      </c>
      <c r="AB21" s="237">
        <v>0</v>
      </c>
      <c r="AC21" s="237" t="s">
        <v>243</v>
      </c>
    </row>
    <row r="22" spans="1:29" ht="16.5">
      <c r="A22" s="147" t="s">
        <v>259</v>
      </c>
      <c r="B22" s="148" t="s">
        <v>260</v>
      </c>
      <c r="C22" s="237">
        <v>0</v>
      </c>
      <c r="D22" s="237" t="s">
        <v>243</v>
      </c>
      <c r="E22" s="237">
        <v>0</v>
      </c>
      <c r="F22" s="237">
        <v>0</v>
      </c>
      <c r="G22" s="237">
        <v>0</v>
      </c>
      <c r="H22" s="237">
        <v>0</v>
      </c>
      <c r="I22" s="237" t="s">
        <v>243</v>
      </c>
      <c r="J22" s="237" t="s">
        <v>243</v>
      </c>
      <c r="K22" s="237" t="s">
        <v>243</v>
      </c>
      <c r="L22" s="237">
        <v>0</v>
      </c>
      <c r="M22" s="237" t="s">
        <v>243</v>
      </c>
      <c r="N22" s="237" t="s">
        <v>243</v>
      </c>
      <c r="O22" s="237" t="s">
        <v>243</v>
      </c>
      <c r="P22" s="237">
        <v>0</v>
      </c>
      <c r="Q22" s="237" t="s">
        <v>243</v>
      </c>
      <c r="R22" s="237" t="s">
        <v>243</v>
      </c>
      <c r="S22" s="237" t="s">
        <v>243</v>
      </c>
      <c r="T22" s="237">
        <v>0</v>
      </c>
      <c r="U22" s="237" t="s">
        <v>243</v>
      </c>
      <c r="V22" s="237" t="s">
        <v>243</v>
      </c>
      <c r="W22" s="237" t="s">
        <v>243</v>
      </c>
      <c r="X22" s="237">
        <v>0</v>
      </c>
      <c r="Y22" s="237" t="s">
        <v>243</v>
      </c>
      <c r="Z22" s="237" t="s">
        <v>243</v>
      </c>
      <c r="AA22" s="237" t="s">
        <v>243</v>
      </c>
      <c r="AB22" s="237">
        <v>0</v>
      </c>
      <c r="AC22" s="237" t="s">
        <v>243</v>
      </c>
    </row>
    <row r="23" spans="1:29" ht="33">
      <c r="A23" s="147" t="s">
        <v>261</v>
      </c>
      <c r="B23" s="148" t="s">
        <v>262</v>
      </c>
      <c r="C23" s="237">
        <v>1.5731999999999999</v>
      </c>
      <c r="D23" s="237" t="s">
        <v>243</v>
      </c>
      <c r="E23" s="237">
        <f>C23</f>
        <v>1.5731999999999999</v>
      </c>
      <c r="F23" s="237">
        <f>C20</f>
        <v>1.5731999999999999</v>
      </c>
      <c r="G23" s="237">
        <v>0</v>
      </c>
      <c r="H23" s="237">
        <v>0.13319999999999999</v>
      </c>
      <c r="I23" s="237" t="s">
        <v>243</v>
      </c>
      <c r="J23" s="237" t="s">
        <v>243</v>
      </c>
      <c r="K23" s="237" t="s">
        <v>243</v>
      </c>
      <c r="L23" s="237">
        <v>0</v>
      </c>
      <c r="M23" s="237" t="s">
        <v>243</v>
      </c>
      <c r="N23" s="237" t="s">
        <v>243</v>
      </c>
      <c r="O23" s="237" t="s">
        <v>243</v>
      </c>
      <c r="P23" s="237">
        <v>1.44</v>
      </c>
      <c r="Q23" s="237" t="s">
        <v>243</v>
      </c>
      <c r="R23" s="237" t="s">
        <v>243</v>
      </c>
      <c r="S23" s="237" t="s">
        <v>243</v>
      </c>
      <c r="T23" s="237">
        <f>T26*1.18</f>
        <v>0</v>
      </c>
      <c r="U23" s="237" t="s">
        <v>243</v>
      </c>
      <c r="V23" s="237" t="s">
        <v>243</v>
      </c>
      <c r="W23" s="237" t="s">
        <v>243</v>
      </c>
      <c r="X23" s="238">
        <f>X26*1.18</f>
        <v>0</v>
      </c>
      <c r="Y23" s="237" t="s">
        <v>243</v>
      </c>
      <c r="Z23" s="237" t="s">
        <v>243</v>
      </c>
      <c r="AA23" s="237" t="s">
        <v>243</v>
      </c>
      <c r="AB23" s="237">
        <f>H23+L23+P23++T23+X23</f>
        <v>1.5731999999999999</v>
      </c>
      <c r="AC23" s="237" t="s">
        <v>243</v>
      </c>
    </row>
    <row r="24" spans="1:29" ht="16.5">
      <c r="A24" s="147" t="s">
        <v>263</v>
      </c>
      <c r="B24" s="148" t="s">
        <v>264</v>
      </c>
      <c r="C24" s="237">
        <v>0</v>
      </c>
      <c r="D24" s="237" t="s">
        <v>243</v>
      </c>
      <c r="E24" s="237">
        <v>0</v>
      </c>
      <c r="F24" s="237">
        <f t="shared" ref="F24:F30" si="2">G24+H24+L24+P24+T24+X24</f>
        <v>0</v>
      </c>
      <c r="G24" s="237">
        <v>0</v>
      </c>
      <c r="H24" s="238">
        <v>0</v>
      </c>
      <c r="I24" s="237" t="s">
        <v>243</v>
      </c>
      <c r="J24" s="237" t="s">
        <v>243</v>
      </c>
      <c r="K24" s="237" t="s">
        <v>243</v>
      </c>
      <c r="L24" s="238">
        <v>0</v>
      </c>
      <c r="M24" s="237" t="s">
        <v>243</v>
      </c>
      <c r="N24" s="237" t="s">
        <v>243</v>
      </c>
      <c r="O24" s="237" t="s">
        <v>243</v>
      </c>
      <c r="P24" s="238">
        <v>0</v>
      </c>
      <c r="Q24" s="237" t="s">
        <v>243</v>
      </c>
      <c r="R24" s="237" t="s">
        <v>243</v>
      </c>
      <c r="S24" s="237" t="s">
        <v>243</v>
      </c>
      <c r="T24" s="238">
        <v>0</v>
      </c>
      <c r="U24" s="237" t="s">
        <v>243</v>
      </c>
      <c r="V24" s="237" t="s">
        <v>243</v>
      </c>
      <c r="W24" s="237" t="s">
        <v>243</v>
      </c>
      <c r="X24" s="238">
        <v>0</v>
      </c>
      <c r="Y24" s="237" t="s">
        <v>243</v>
      </c>
      <c r="Z24" s="237" t="s">
        <v>243</v>
      </c>
      <c r="AA24" s="237" t="s">
        <v>243</v>
      </c>
      <c r="AB24" s="237">
        <v>0</v>
      </c>
      <c r="AC24" s="237" t="s">
        <v>243</v>
      </c>
    </row>
    <row r="25" spans="1:29" ht="16.5">
      <c r="A25" s="147" t="s">
        <v>265</v>
      </c>
      <c r="B25" s="149" t="s">
        <v>266</v>
      </c>
      <c r="C25" s="237">
        <v>0</v>
      </c>
      <c r="D25" s="237" t="s">
        <v>243</v>
      </c>
      <c r="E25" s="237">
        <f>C25</f>
        <v>0</v>
      </c>
      <c r="F25" s="237">
        <f>C25</f>
        <v>0</v>
      </c>
      <c r="G25" s="237">
        <v>0</v>
      </c>
      <c r="H25" s="238">
        <v>0</v>
      </c>
      <c r="I25" s="237" t="s">
        <v>243</v>
      </c>
      <c r="J25" s="237" t="s">
        <v>243</v>
      </c>
      <c r="K25" s="237" t="s">
        <v>243</v>
      </c>
      <c r="L25" s="237">
        <v>0</v>
      </c>
      <c r="M25" s="237" t="s">
        <v>243</v>
      </c>
      <c r="N25" s="237" t="s">
        <v>243</v>
      </c>
      <c r="O25" s="237" t="s">
        <v>243</v>
      </c>
      <c r="P25" s="248">
        <v>0</v>
      </c>
      <c r="Q25" s="237" t="s">
        <v>243</v>
      </c>
      <c r="R25" s="237" t="s">
        <v>243</v>
      </c>
      <c r="S25" s="237" t="s">
        <v>243</v>
      </c>
      <c r="T25" s="248">
        <v>0</v>
      </c>
      <c r="U25" s="237" t="s">
        <v>243</v>
      </c>
      <c r="V25" s="237" t="s">
        <v>243</v>
      </c>
      <c r="W25" s="237" t="s">
        <v>243</v>
      </c>
      <c r="X25" s="238">
        <v>0</v>
      </c>
      <c r="Y25" s="237" t="s">
        <v>243</v>
      </c>
      <c r="Z25" s="237" t="s">
        <v>243</v>
      </c>
      <c r="AA25" s="237" t="s">
        <v>243</v>
      </c>
      <c r="AB25" s="237">
        <f>H25+L25+P25+T25+X25</f>
        <v>0</v>
      </c>
      <c r="AC25" s="237" t="s">
        <v>243</v>
      </c>
    </row>
    <row r="26" spans="1:29" ht="33">
      <c r="A26" s="145" t="s">
        <v>20</v>
      </c>
      <c r="B26" s="146" t="s">
        <v>267</v>
      </c>
      <c r="C26" s="237">
        <f>C27+C28</f>
        <v>1.3109999999999999</v>
      </c>
      <c r="D26" s="237" t="s">
        <v>243</v>
      </c>
      <c r="E26" s="237">
        <f t="shared" ref="E26:F26" si="3">E27+E28</f>
        <v>1.3109999999999999</v>
      </c>
      <c r="F26" s="237">
        <f t="shared" si="3"/>
        <v>1.3109999999999999</v>
      </c>
      <c r="G26" s="237">
        <f t="shared" ref="G26:AA26" si="4">SUM(G27:G30)</f>
        <v>0</v>
      </c>
      <c r="H26" s="237">
        <f t="shared" si="4"/>
        <v>0.111</v>
      </c>
      <c r="I26" s="237">
        <f t="shared" si="4"/>
        <v>0</v>
      </c>
      <c r="J26" s="237">
        <f t="shared" si="4"/>
        <v>0</v>
      </c>
      <c r="K26" s="237">
        <f t="shared" si="4"/>
        <v>0</v>
      </c>
      <c r="L26" s="237">
        <f t="shared" si="4"/>
        <v>0</v>
      </c>
      <c r="M26" s="237">
        <f t="shared" si="4"/>
        <v>0</v>
      </c>
      <c r="N26" s="237">
        <f t="shared" si="4"/>
        <v>0</v>
      </c>
      <c r="O26" s="237">
        <f t="shared" si="4"/>
        <v>0</v>
      </c>
      <c r="P26" s="237">
        <f>SUM(P27:P30)</f>
        <v>1.2</v>
      </c>
      <c r="Q26" s="237">
        <f t="shared" si="4"/>
        <v>0</v>
      </c>
      <c r="R26" s="237">
        <f t="shared" si="4"/>
        <v>0</v>
      </c>
      <c r="S26" s="237">
        <f t="shared" si="4"/>
        <v>0</v>
      </c>
      <c r="T26" s="237">
        <f>SUM(T27:T30)</f>
        <v>0</v>
      </c>
      <c r="U26" s="237">
        <f t="shared" si="4"/>
        <v>0</v>
      </c>
      <c r="V26" s="237">
        <f t="shared" si="4"/>
        <v>0</v>
      </c>
      <c r="W26" s="237">
        <f t="shared" si="4"/>
        <v>0</v>
      </c>
      <c r="X26" s="237">
        <f>SUM(X27:X30)</f>
        <v>0</v>
      </c>
      <c r="Y26" s="237">
        <f t="shared" si="4"/>
        <v>0</v>
      </c>
      <c r="Z26" s="237">
        <f t="shared" si="4"/>
        <v>0</v>
      </c>
      <c r="AA26" s="237">
        <f t="shared" si="4"/>
        <v>0</v>
      </c>
      <c r="AB26" s="237">
        <f>AB27+AB28</f>
        <v>1.3109999999999999</v>
      </c>
      <c r="AC26" s="237" t="s">
        <v>243</v>
      </c>
    </row>
    <row r="27" spans="1:29" ht="16.5">
      <c r="A27" s="145" t="s">
        <v>268</v>
      </c>
      <c r="B27" s="148" t="s">
        <v>269</v>
      </c>
      <c r="C27" s="237">
        <v>0.111</v>
      </c>
      <c r="D27" s="237" t="s">
        <v>243</v>
      </c>
      <c r="E27" s="237">
        <f>C27</f>
        <v>0.111</v>
      </c>
      <c r="F27" s="237">
        <f>C27</f>
        <v>0.111</v>
      </c>
      <c r="G27" s="237">
        <v>0</v>
      </c>
      <c r="H27" s="237">
        <f>C27</f>
        <v>0.111</v>
      </c>
      <c r="I27" s="237" t="s">
        <v>243</v>
      </c>
      <c r="J27" s="237" t="s">
        <v>243</v>
      </c>
      <c r="K27" s="237" t="s">
        <v>243</v>
      </c>
      <c r="L27" s="237">
        <v>0</v>
      </c>
      <c r="M27" s="237" t="s">
        <v>243</v>
      </c>
      <c r="N27" s="237" t="s">
        <v>243</v>
      </c>
      <c r="O27" s="237" t="s">
        <v>243</v>
      </c>
      <c r="P27" s="237">
        <f>C28</f>
        <v>1.2</v>
      </c>
      <c r="Q27" s="237" t="s">
        <v>243</v>
      </c>
      <c r="R27" s="237" t="s">
        <v>243</v>
      </c>
      <c r="S27" s="237" t="s">
        <v>243</v>
      </c>
      <c r="T27" s="238">
        <v>0</v>
      </c>
      <c r="U27" s="237" t="s">
        <v>243</v>
      </c>
      <c r="V27" s="237" t="s">
        <v>243</v>
      </c>
      <c r="W27" s="237" t="s">
        <v>243</v>
      </c>
      <c r="X27" s="238">
        <v>0</v>
      </c>
      <c r="Y27" s="237" t="s">
        <v>243</v>
      </c>
      <c r="Z27" s="237" t="s">
        <v>243</v>
      </c>
      <c r="AA27" s="237" t="s">
        <v>243</v>
      </c>
      <c r="AB27" s="237">
        <f>H27+L27+P27+T27+X27</f>
        <v>1.3109999999999999</v>
      </c>
      <c r="AC27" s="237" t="s">
        <v>243</v>
      </c>
    </row>
    <row r="28" spans="1:29" ht="16.5">
      <c r="A28" s="145" t="s">
        <v>270</v>
      </c>
      <c r="B28" s="148" t="s">
        <v>271</v>
      </c>
      <c r="C28" s="237">
        <v>1.2</v>
      </c>
      <c r="D28" s="237" t="s">
        <v>243</v>
      </c>
      <c r="E28" s="237">
        <f>C28</f>
        <v>1.2</v>
      </c>
      <c r="F28" s="237">
        <f>C28</f>
        <v>1.2</v>
      </c>
      <c r="G28" s="237">
        <v>0</v>
      </c>
      <c r="H28" s="238">
        <v>0</v>
      </c>
      <c r="I28" s="237" t="s">
        <v>243</v>
      </c>
      <c r="J28" s="237" t="s">
        <v>243</v>
      </c>
      <c r="K28" s="237" t="s">
        <v>243</v>
      </c>
      <c r="L28" s="237">
        <v>0</v>
      </c>
      <c r="M28" s="237" t="s">
        <v>243</v>
      </c>
      <c r="N28" s="237" t="s">
        <v>243</v>
      </c>
      <c r="O28" s="237" t="s">
        <v>243</v>
      </c>
      <c r="P28" s="237">
        <v>0</v>
      </c>
      <c r="Q28" s="237" t="s">
        <v>243</v>
      </c>
      <c r="R28" s="237" t="s">
        <v>243</v>
      </c>
      <c r="S28" s="237" t="s">
        <v>243</v>
      </c>
      <c r="T28" s="237">
        <v>0</v>
      </c>
      <c r="U28" s="237" t="s">
        <v>243</v>
      </c>
      <c r="V28" s="237" t="s">
        <v>243</v>
      </c>
      <c r="W28" s="237" t="s">
        <v>243</v>
      </c>
      <c r="X28" s="238">
        <v>0</v>
      </c>
      <c r="Y28" s="237" t="s">
        <v>243</v>
      </c>
      <c r="Z28" s="237" t="s">
        <v>243</v>
      </c>
      <c r="AA28" s="237" t="s">
        <v>243</v>
      </c>
      <c r="AB28" s="237">
        <f>H28+L28+P28+T28+X28</f>
        <v>0</v>
      </c>
      <c r="AC28" s="237" t="s">
        <v>243</v>
      </c>
    </row>
    <row r="29" spans="1:29" ht="16.5">
      <c r="A29" s="145" t="s">
        <v>272</v>
      </c>
      <c r="B29" s="148" t="s">
        <v>273</v>
      </c>
      <c r="C29" s="237">
        <v>0</v>
      </c>
      <c r="D29" s="237" t="s">
        <v>243</v>
      </c>
      <c r="E29" s="237">
        <v>0</v>
      </c>
      <c r="F29" s="237">
        <f t="shared" si="2"/>
        <v>0</v>
      </c>
      <c r="G29" s="237">
        <v>0</v>
      </c>
      <c r="H29" s="238">
        <v>0</v>
      </c>
      <c r="I29" s="237" t="s">
        <v>243</v>
      </c>
      <c r="J29" s="237" t="s">
        <v>243</v>
      </c>
      <c r="K29" s="237" t="s">
        <v>243</v>
      </c>
      <c r="L29" s="238">
        <v>0</v>
      </c>
      <c r="M29" s="237" t="s">
        <v>243</v>
      </c>
      <c r="N29" s="237" t="s">
        <v>243</v>
      </c>
      <c r="O29" s="237" t="s">
        <v>243</v>
      </c>
      <c r="P29" s="238">
        <v>0</v>
      </c>
      <c r="Q29" s="237" t="s">
        <v>243</v>
      </c>
      <c r="R29" s="237" t="s">
        <v>243</v>
      </c>
      <c r="S29" s="237" t="s">
        <v>243</v>
      </c>
      <c r="T29" s="238">
        <v>0</v>
      </c>
      <c r="U29" s="237" t="s">
        <v>243</v>
      </c>
      <c r="V29" s="237" t="s">
        <v>243</v>
      </c>
      <c r="W29" s="237" t="s">
        <v>243</v>
      </c>
      <c r="X29" s="238">
        <v>0</v>
      </c>
      <c r="Y29" s="237" t="s">
        <v>243</v>
      </c>
      <c r="Z29" s="237" t="s">
        <v>243</v>
      </c>
      <c r="AA29" s="237" t="s">
        <v>243</v>
      </c>
      <c r="AB29" s="237">
        <v>0</v>
      </c>
      <c r="AC29" s="237" t="s">
        <v>243</v>
      </c>
    </row>
    <row r="30" spans="1:29" ht="16.5">
      <c r="A30" s="145" t="s">
        <v>274</v>
      </c>
      <c r="B30" s="148" t="s">
        <v>275</v>
      </c>
      <c r="C30" s="237">
        <v>0</v>
      </c>
      <c r="D30" s="237" t="s">
        <v>243</v>
      </c>
      <c r="E30" s="237">
        <v>0</v>
      </c>
      <c r="F30" s="237">
        <f t="shared" si="2"/>
        <v>0</v>
      </c>
      <c r="G30" s="237">
        <v>0</v>
      </c>
      <c r="H30" s="238">
        <v>0</v>
      </c>
      <c r="I30" s="237" t="s">
        <v>243</v>
      </c>
      <c r="J30" s="237" t="s">
        <v>243</v>
      </c>
      <c r="K30" s="237" t="s">
        <v>243</v>
      </c>
      <c r="L30" s="238">
        <v>0</v>
      </c>
      <c r="M30" s="237" t="s">
        <v>243</v>
      </c>
      <c r="N30" s="237" t="s">
        <v>243</v>
      </c>
      <c r="O30" s="237" t="s">
        <v>243</v>
      </c>
      <c r="P30" s="238">
        <v>0</v>
      </c>
      <c r="Q30" s="237" t="s">
        <v>243</v>
      </c>
      <c r="R30" s="237" t="s">
        <v>243</v>
      </c>
      <c r="S30" s="237" t="s">
        <v>243</v>
      </c>
      <c r="T30" s="238">
        <v>0</v>
      </c>
      <c r="U30" s="237" t="s">
        <v>243</v>
      </c>
      <c r="V30" s="237" t="s">
        <v>243</v>
      </c>
      <c r="W30" s="237" t="s">
        <v>243</v>
      </c>
      <c r="X30" s="238">
        <v>0</v>
      </c>
      <c r="Y30" s="237" t="s">
        <v>243</v>
      </c>
      <c r="Z30" s="237" t="s">
        <v>243</v>
      </c>
      <c r="AA30" s="237" t="s">
        <v>243</v>
      </c>
      <c r="AB30" s="237">
        <v>0</v>
      </c>
      <c r="AC30" s="237" t="s">
        <v>243</v>
      </c>
    </row>
    <row r="31" spans="1:29" ht="16.5">
      <c r="A31" s="145" t="s">
        <v>19</v>
      </c>
      <c r="B31" s="146" t="s">
        <v>276</v>
      </c>
      <c r="C31" s="237">
        <f>C33</f>
        <v>0.4</v>
      </c>
      <c r="D31" s="237" t="s">
        <v>243</v>
      </c>
      <c r="E31" s="237">
        <f>C33</f>
        <v>0.4</v>
      </c>
      <c r="F31" s="237">
        <f>C33</f>
        <v>0.4</v>
      </c>
      <c r="G31" s="237">
        <f t="shared" ref="G31:L31" si="5">SUM(G32:G38)</f>
        <v>0</v>
      </c>
      <c r="H31" s="238">
        <f t="shared" si="5"/>
        <v>0</v>
      </c>
      <c r="I31" s="237">
        <f t="shared" si="5"/>
        <v>0</v>
      </c>
      <c r="J31" s="237">
        <f t="shared" si="5"/>
        <v>0</v>
      </c>
      <c r="K31" s="237">
        <f t="shared" si="5"/>
        <v>0</v>
      </c>
      <c r="L31" s="238">
        <f t="shared" si="5"/>
        <v>0</v>
      </c>
      <c r="M31" s="237">
        <f t="shared" ref="M31:AA31" si="6">SUM(M32:M38)</f>
        <v>0</v>
      </c>
      <c r="N31" s="237">
        <f t="shared" si="6"/>
        <v>0</v>
      </c>
      <c r="O31" s="237">
        <f t="shared" si="6"/>
        <v>0</v>
      </c>
      <c r="P31" s="238">
        <f t="shared" si="6"/>
        <v>0.4</v>
      </c>
      <c r="Q31" s="237">
        <f t="shared" si="6"/>
        <v>0</v>
      </c>
      <c r="R31" s="237">
        <f t="shared" si="6"/>
        <v>0</v>
      </c>
      <c r="S31" s="237">
        <f t="shared" si="6"/>
        <v>0</v>
      </c>
      <c r="T31" s="238">
        <f t="shared" si="6"/>
        <v>0</v>
      </c>
      <c r="U31" s="238">
        <f t="shared" si="6"/>
        <v>0</v>
      </c>
      <c r="V31" s="238">
        <f t="shared" si="6"/>
        <v>0</v>
      </c>
      <c r="W31" s="238">
        <f t="shared" si="6"/>
        <v>0</v>
      </c>
      <c r="X31" s="238">
        <f t="shared" si="6"/>
        <v>0</v>
      </c>
      <c r="Y31" s="238">
        <f t="shared" si="6"/>
        <v>0</v>
      </c>
      <c r="Z31" s="238">
        <f t="shared" si="6"/>
        <v>0</v>
      </c>
      <c r="AA31" s="238">
        <f t="shared" si="6"/>
        <v>0</v>
      </c>
      <c r="AB31" s="237">
        <v>1</v>
      </c>
      <c r="AC31" s="237" t="s">
        <v>243</v>
      </c>
    </row>
    <row r="32" spans="1:29" ht="16.5">
      <c r="A32" s="147" t="s">
        <v>277</v>
      </c>
      <c r="B32" s="150" t="s">
        <v>278</v>
      </c>
      <c r="C32" s="237">
        <v>0</v>
      </c>
      <c r="D32" s="237" t="s">
        <v>243</v>
      </c>
      <c r="E32" s="237">
        <v>0</v>
      </c>
      <c r="F32" s="237">
        <f t="shared" ref="F32:F45" si="7">G32+H32+L32+P32+T32+X32</f>
        <v>0.4</v>
      </c>
      <c r="G32" s="237">
        <v>0</v>
      </c>
      <c r="H32" s="238">
        <v>0</v>
      </c>
      <c r="I32" s="237" t="s">
        <v>243</v>
      </c>
      <c r="J32" s="237" t="s">
        <v>243</v>
      </c>
      <c r="K32" s="237" t="s">
        <v>243</v>
      </c>
      <c r="L32" s="238">
        <v>0</v>
      </c>
      <c r="M32" s="237" t="s">
        <v>243</v>
      </c>
      <c r="N32" s="237" t="s">
        <v>243</v>
      </c>
      <c r="O32" s="237" t="s">
        <v>243</v>
      </c>
      <c r="P32" s="238">
        <v>0.4</v>
      </c>
      <c r="Q32" s="237" t="s">
        <v>243</v>
      </c>
      <c r="R32" s="237" t="s">
        <v>243</v>
      </c>
      <c r="S32" s="237" t="s">
        <v>243</v>
      </c>
      <c r="T32" s="238">
        <v>0</v>
      </c>
      <c r="U32" s="237" t="s">
        <v>243</v>
      </c>
      <c r="V32" s="237" t="s">
        <v>243</v>
      </c>
      <c r="W32" s="237" t="s">
        <v>243</v>
      </c>
      <c r="X32" s="238">
        <v>0</v>
      </c>
      <c r="Y32" s="237" t="s">
        <v>243</v>
      </c>
      <c r="Z32" s="237" t="s">
        <v>243</v>
      </c>
      <c r="AA32" s="237" t="s">
        <v>243</v>
      </c>
      <c r="AB32" s="237">
        <v>0</v>
      </c>
      <c r="AC32" s="237" t="s">
        <v>243</v>
      </c>
    </row>
    <row r="33" spans="1:29" ht="16.5">
      <c r="A33" s="147" t="s">
        <v>279</v>
      </c>
      <c r="B33" s="150" t="s">
        <v>280</v>
      </c>
      <c r="C33" s="237">
        <v>0.4</v>
      </c>
      <c r="D33" s="237" t="s">
        <v>243</v>
      </c>
      <c r="E33" s="237">
        <f>C33</f>
        <v>0.4</v>
      </c>
      <c r="F33" s="237">
        <f>C33</f>
        <v>0.4</v>
      </c>
      <c r="G33" s="237">
        <v>0</v>
      </c>
      <c r="H33" s="238">
        <v>0</v>
      </c>
      <c r="I33" s="237" t="s">
        <v>243</v>
      </c>
      <c r="J33" s="237" t="s">
        <v>243</v>
      </c>
      <c r="K33" s="237" t="s">
        <v>243</v>
      </c>
      <c r="L33" s="237">
        <v>0</v>
      </c>
      <c r="M33" s="237" t="s">
        <v>243</v>
      </c>
      <c r="N33" s="237" t="s">
        <v>243</v>
      </c>
      <c r="O33" s="237" t="s">
        <v>243</v>
      </c>
      <c r="P33" s="237">
        <v>0</v>
      </c>
      <c r="Q33" s="237" t="s">
        <v>243</v>
      </c>
      <c r="R33" s="237" t="s">
        <v>243</v>
      </c>
      <c r="S33" s="237" t="s">
        <v>243</v>
      </c>
      <c r="T33" s="237">
        <v>0</v>
      </c>
      <c r="U33" s="237" t="s">
        <v>243</v>
      </c>
      <c r="V33" s="237" t="s">
        <v>243</v>
      </c>
      <c r="W33" s="237" t="s">
        <v>243</v>
      </c>
      <c r="X33" s="238">
        <v>0</v>
      </c>
      <c r="Y33" s="237" t="s">
        <v>243</v>
      </c>
      <c r="Z33" s="237" t="s">
        <v>243</v>
      </c>
      <c r="AA33" s="237" t="s">
        <v>243</v>
      </c>
      <c r="AB33" s="237">
        <v>1</v>
      </c>
      <c r="AC33" s="237" t="s">
        <v>243</v>
      </c>
    </row>
    <row r="34" spans="1:29" ht="16.5">
      <c r="A34" s="147" t="s">
        <v>281</v>
      </c>
      <c r="B34" s="150" t="s">
        <v>282</v>
      </c>
      <c r="C34" s="237">
        <v>0</v>
      </c>
      <c r="D34" s="237" t="s">
        <v>243</v>
      </c>
      <c r="E34" s="237">
        <v>0</v>
      </c>
      <c r="F34" s="237">
        <f t="shared" si="7"/>
        <v>0</v>
      </c>
      <c r="G34" s="237">
        <v>0</v>
      </c>
      <c r="H34" s="238">
        <v>0</v>
      </c>
      <c r="I34" s="237" t="s">
        <v>243</v>
      </c>
      <c r="J34" s="237" t="s">
        <v>243</v>
      </c>
      <c r="K34" s="237" t="s">
        <v>243</v>
      </c>
      <c r="L34" s="238">
        <v>0</v>
      </c>
      <c r="M34" s="237" t="s">
        <v>243</v>
      </c>
      <c r="N34" s="237" t="s">
        <v>243</v>
      </c>
      <c r="O34" s="237" t="s">
        <v>243</v>
      </c>
      <c r="P34" s="237">
        <v>0</v>
      </c>
      <c r="Q34" s="237" t="s">
        <v>243</v>
      </c>
      <c r="R34" s="237" t="s">
        <v>243</v>
      </c>
      <c r="S34" s="237" t="s">
        <v>243</v>
      </c>
      <c r="T34" s="237">
        <v>0</v>
      </c>
      <c r="U34" s="237" t="s">
        <v>243</v>
      </c>
      <c r="V34" s="237" t="s">
        <v>243</v>
      </c>
      <c r="W34" s="237" t="s">
        <v>243</v>
      </c>
      <c r="X34" s="238">
        <v>0</v>
      </c>
      <c r="Y34" s="237" t="s">
        <v>243</v>
      </c>
      <c r="Z34" s="237" t="s">
        <v>243</v>
      </c>
      <c r="AA34" s="237" t="s">
        <v>243</v>
      </c>
      <c r="AB34" s="237">
        <v>0</v>
      </c>
      <c r="AC34" s="237" t="s">
        <v>243</v>
      </c>
    </row>
    <row r="35" spans="1:29" ht="16.5">
      <c r="A35" s="147" t="s">
        <v>283</v>
      </c>
      <c r="B35" s="148" t="s">
        <v>284</v>
      </c>
      <c r="C35" s="237">
        <v>0</v>
      </c>
      <c r="D35" s="237" t="s">
        <v>243</v>
      </c>
      <c r="E35" s="237">
        <v>0</v>
      </c>
      <c r="F35" s="237">
        <f t="shared" si="7"/>
        <v>0</v>
      </c>
      <c r="G35" s="237">
        <v>0</v>
      </c>
      <c r="H35" s="238">
        <v>0</v>
      </c>
      <c r="I35" s="237" t="s">
        <v>243</v>
      </c>
      <c r="J35" s="237" t="s">
        <v>243</v>
      </c>
      <c r="K35" s="237" t="s">
        <v>243</v>
      </c>
      <c r="L35" s="238">
        <v>0</v>
      </c>
      <c r="M35" s="237" t="s">
        <v>243</v>
      </c>
      <c r="N35" s="237" t="s">
        <v>243</v>
      </c>
      <c r="O35" s="237" t="s">
        <v>243</v>
      </c>
      <c r="P35" s="237">
        <v>0</v>
      </c>
      <c r="Q35" s="237" t="s">
        <v>243</v>
      </c>
      <c r="R35" s="237" t="s">
        <v>243</v>
      </c>
      <c r="S35" s="237" t="s">
        <v>243</v>
      </c>
      <c r="T35" s="237">
        <v>0</v>
      </c>
      <c r="U35" s="237" t="s">
        <v>243</v>
      </c>
      <c r="V35" s="237" t="s">
        <v>243</v>
      </c>
      <c r="W35" s="237" t="s">
        <v>243</v>
      </c>
      <c r="X35" s="238">
        <v>0</v>
      </c>
      <c r="Y35" s="237" t="s">
        <v>243</v>
      </c>
      <c r="Z35" s="237" t="s">
        <v>243</v>
      </c>
      <c r="AA35" s="237" t="s">
        <v>243</v>
      </c>
      <c r="AB35" s="237">
        <v>0</v>
      </c>
      <c r="AC35" s="237" t="s">
        <v>243</v>
      </c>
    </row>
    <row r="36" spans="1:29" ht="16.5">
      <c r="A36" s="147" t="s">
        <v>285</v>
      </c>
      <c r="B36" s="148" t="s">
        <v>286</v>
      </c>
      <c r="C36" s="237">
        <v>0</v>
      </c>
      <c r="D36" s="237" t="s">
        <v>243</v>
      </c>
      <c r="E36" s="237">
        <v>0</v>
      </c>
      <c r="F36" s="237">
        <f t="shared" si="7"/>
        <v>0</v>
      </c>
      <c r="G36" s="237">
        <v>0</v>
      </c>
      <c r="H36" s="238">
        <v>0</v>
      </c>
      <c r="I36" s="237" t="s">
        <v>243</v>
      </c>
      <c r="J36" s="237" t="s">
        <v>243</v>
      </c>
      <c r="K36" s="237" t="s">
        <v>243</v>
      </c>
      <c r="L36" s="238">
        <v>0</v>
      </c>
      <c r="M36" s="237" t="s">
        <v>243</v>
      </c>
      <c r="N36" s="237" t="s">
        <v>243</v>
      </c>
      <c r="O36" s="237" t="s">
        <v>243</v>
      </c>
      <c r="P36" s="237">
        <v>0</v>
      </c>
      <c r="Q36" s="237" t="s">
        <v>243</v>
      </c>
      <c r="R36" s="237" t="s">
        <v>243</v>
      </c>
      <c r="S36" s="237" t="s">
        <v>243</v>
      </c>
      <c r="T36" s="237">
        <v>0</v>
      </c>
      <c r="U36" s="237" t="s">
        <v>243</v>
      </c>
      <c r="V36" s="237" t="s">
        <v>243</v>
      </c>
      <c r="W36" s="237" t="s">
        <v>243</v>
      </c>
      <c r="X36" s="238">
        <v>0</v>
      </c>
      <c r="Y36" s="237" t="s">
        <v>243</v>
      </c>
      <c r="Z36" s="237" t="s">
        <v>243</v>
      </c>
      <c r="AA36" s="237" t="s">
        <v>243</v>
      </c>
      <c r="AB36" s="237">
        <v>0</v>
      </c>
      <c r="AC36" s="237" t="s">
        <v>243</v>
      </c>
    </row>
    <row r="37" spans="1:29" ht="16.5">
      <c r="A37" s="147" t="s">
        <v>287</v>
      </c>
      <c r="B37" s="148" t="s">
        <v>288</v>
      </c>
      <c r="C37" s="237">
        <v>0</v>
      </c>
      <c r="D37" s="237" t="s">
        <v>243</v>
      </c>
      <c r="E37" s="237">
        <v>0</v>
      </c>
      <c r="F37" s="237">
        <f t="shared" si="7"/>
        <v>0</v>
      </c>
      <c r="G37" s="237">
        <v>0</v>
      </c>
      <c r="H37" s="238">
        <v>0</v>
      </c>
      <c r="I37" s="237" t="s">
        <v>243</v>
      </c>
      <c r="J37" s="237" t="s">
        <v>243</v>
      </c>
      <c r="K37" s="237" t="s">
        <v>243</v>
      </c>
      <c r="L37" s="238">
        <v>0</v>
      </c>
      <c r="M37" s="237" t="s">
        <v>243</v>
      </c>
      <c r="N37" s="237" t="s">
        <v>243</v>
      </c>
      <c r="O37" s="237" t="s">
        <v>243</v>
      </c>
      <c r="P37" s="237">
        <v>0</v>
      </c>
      <c r="Q37" s="237" t="s">
        <v>243</v>
      </c>
      <c r="R37" s="237" t="s">
        <v>243</v>
      </c>
      <c r="S37" s="237" t="s">
        <v>243</v>
      </c>
      <c r="T37" s="237">
        <v>0</v>
      </c>
      <c r="U37" s="237" t="s">
        <v>243</v>
      </c>
      <c r="V37" s="237" t="s">
        <v>243</v>
      </c>
      <c r="W37" s="237" t="s">
        <v>243</v>
      </c>
      <c r="X37" s="238">
        <v>0</v>
      </c>
      <c r="Y37" s="237" t="s">
        <v>243</v>
      </c>
      <c r="Z37" s="237" t="s">
        <v>243</v>
      </c>
      <c r="AA37" s="237" t="s">
        <v>243</v>
      </c>
      <c r="AB37" s="237">
        <v>0</v>
      </c>
      <c r="AC37" s="237" t="s">
        <v>243</v>
      </c>
    </row>
    <row r="38" spans="1:29" ht="16.5">
      <c r="A38" s="147" t="s">
        <v>289</v>
      </c>
      <c r="B38" s="150" t="s">
        <v>504</v>
      </c>
      <c r="C38" s="237">
        <v>0</v>
      </c>
      <c r="D38" s="237" t="s">
        <v>243</v>
      </c>
      <c r="E38" s="237">
        <v>0</v>
      </c>
      <c r="F38" s="237">
        <f t="shared" si="7"/>
        <v>0</v>
      </c>
      <c r="G38" s="237">
        <v>0</v>
      </c>
      <c r="H38" s="238">
        <v>0</v>
      </c>
      <c r="I38" s="237" t="s">
        <v>243</v>
      </c>
      <c r="J38" s="237" t="s">
        <v>243</v>
      </c>
      <c r="K38" s="237" t="s">
        <v>243</v>
      </c>
      <c r="L38" s="238">
        <v>0</v>
      </c>
      <c r="M38" s="237" t="s">
        <v>243</v>
      </c>
      <c r="N38" s="237" t="s">
        <v>243</v>
      </c>
      <c r="O38" s="237" t="s">
        <v>243</v>
      </c>
      <c r="P38" s="237">
        <v>0</v>
      </c>
      <c r="Q38" s="237" t="s">
        <v>243</v>
      </c>
      <c r="R38" s="237" t="s">
        <v>243</v>
      </c>
      <c r="S38" s="237" t="s">
        <v>243</v>
      </c>
      <c r="T38" s="237">
        <v>0</v>
      </c>
      <c r="U38" s="237" t="s">
        <v>243</v>
      </c>
      <c r="V38" s="237" t="s">
        <v>243</v>
      </c>
      <c r="W38" s="237" t="s">
        <v>243</v>
      </c>
      <c r="X38" s="238">
        <v>0</v>
      </c>
      <c r="Y38" s="237" t="s">
        <v>243</v>
      </c>
      <c r="Z38" s="237" t="s">
        <v>243</v>
      </c>
      <c r="AA38" s="237" t="s">
        <v>243</v>
      </c>
      <c r="AB38" s="237">
        <v>0</v>
      </c>
      <c r="AC38" s="237" t="s">
        <v>243</v>
      </c>
    </row>
    <row r="39" spans="1:29" s="234" customFormat="1" ht="16.5">
      <c r="A39" s="145" t="s">
        <v>18</v>
      </c>
      <c r="B39" s="146" t="s">
        <v>290</v>
      </c>
      <c r="C39" s="237">
        <f>C41</f>
        <v>0.4</v>
      </c>
      <c r="D39" s="237" t="s">
        <v>243</v>
      </c>
      <c r="E39" s="237">
        <f>E41</f>
        <v>0.4</v>
      </c>
      <c r="F39" s="237">
        <f t="shared" ref="F39" si="8">F41</f>
        <v>0.4</v>
      </c>
      <c r="G39" s="237">
        <f t="shared" ref="G39:L39" si="9">SUM(G40:G46)</f>
        <v>0</v>
      </c>
      <c r="H39" s="237">
        <f t="shared" si="9"/>
        <v>0</v>
      </c>
      <c r="I39" s="237">
        <f t="shared" si="9"/>
        <v>0</v>
      </c>
      <c r="J39" s="237">
        <f t="shared" si="9"/>
        <v>0</v>
      </c>
      <c r="K39" s="237">
        <f t="shared" si="9"/>
        <v>0</v>
      </c>
      <c r="L39" s="237">
        <f t="shared" si="9"/>
        <v>0</v>
      </c>
      <c r="M39" s="237">
        <f t="shared" ref="M39:AA39" si="10">SUM(M40:M46)</f>
        <v>0</v>
      </c>
      <c r="N39" s="237">
        <f t="shared" si="10"/>
        <v>0</v>
      </c>
      <c r="O39" s="237">
        <f t="shared" si="10"/>
        <v>0</v>
      </c>
      <c r="P39" s="237">
        <f t="shared" si="10"/>
        <v>0.4</v>
      </c>
      <c r="Q39" s="237">
        <f t="shared" si="10"/>
        <v>0</v>
      </c>
      <c r="R39" s="237">
        <f t="shared" si="10"/>
        <v>0</v>
      </c>
      <c r="S39" s="237">
        <f t="shared" si="10"/>
        <v>0</v>
      </c>
      <c r="T39" s="237">
        <f t="shared" si="10"/>
        <v>0</v>
      </c>
      <c r="U39" s="237">
        <f t="shared" si="10"/>
        <v>0</v>
      </c>
      <c r="V39" s="237">
        <f t="shared" si="10"/>
        <v>0</v>
      </c>
      <c r="W39" s="237">
        <f t="shared" si="10"/>
        <v>0</v>
      </c>
      <c r="X39" s="237">
        <f t="shared" si="10"/>
        <v>0</v>
      </c>
      <c r="Y39" s="237">
        <f t="shared" si="10"/>
        <v>0</v>
      </c>
      <c r="Z39" s="237">
        <f t="shared" si="10"/>
        <v>0</v>
      </c>
      <c r="AA39" s="237">
        <f t="shared" si="10"/>
        <v>0</v>
      </c>
      <c r="AB39" s="237">
        <v>1</v>
      </c>
      <c r="AC39" s="237" t="s">
        <v>243</v>
      </c>
    </row>
    <row r="40" spans="1:29" ht="16.5">
      <c r="A40" s="147" t="s">
        <v>291</v>
      </c>
      <c r="B40" s="148" t="s">
        <v>292</v>
      </c>
      <c r="C40" s="237">
        <v>0</v>
      </c>
      <c r="D40" s="237" t="s">
        <v>243</v>
      </c>
      <c r="E40" s="237">
        <v>0</v>
      </c>
      <c r="F40" s="237">
        <f t="shared" si="7"/>
        <v>0</v>
      </c>
      <c r="G40" s="237">
        <v>0</v>
      </c>
      <c r="H40" s="238">
        <v>0</v>
      </c>
      <c r="I40" s="237" t="s">
        <v>243</v>
      </c>
      <c r="J40" s="237" t="s">
        <v>243</v>
      </c>
      <c r="K40" s="237" t="s">
        <v>243</v>
      </c>
      <c r="L40" s="238">
        <v>0</v>
      </c>
      <c r="M40" s="237" t="s">
        <v>243</v>
      </c>
      <c r="N40" s="237" t="s">
        <v>243</v>
      </c>
      <c r="O40" s="237" t="s">
        <v>243</v>
      </c>
      <c r="P40" s="238">
        <v>0</v>
      </c>
      <c r="Q40" s="237" t="s">
        <v>243</v>
      </c>
      <c r="R40" s="237" t="s">
        <v>243</v>
      </c>
      <c r="S40" s="237" t="s">
        <v>243</v>
      </c>
      <c r="T40" s="238">
        <v>0</v>
      </c>
      <c r="U40" s="237" t="s">
        <v>243</v>
      </c>
      <c r="V40" s="237" t="s">
        <v>243</v>
      </c>
      <c r="W40" s="237" t="s">
        <v>243</v>
      </c>
      <c r="X40" s="238">
        <v>0</v>
      </c>
      <c r="Y40" s="237" t="s">
        <v>243</v>
      </c>
      <c r="Z40" s="237" t="s">
        <v>243</v>
      </c>
      <c r="AA40" s="237" t="s">
        <v>243</v>
      </c>
      <c r="AB40" s="237">
        <v>0</v>
      </c>
      <c r="AC40" s="237" t="s">
        <v>243</v>
      </c>
    </row>
    <row r="41" spans="1:29" ht="16.5">
      <c r="A41" s="147" t="s">
        <v>293</v>
      </c>
      <c r="B41" s="148" t="s">
        <v>280</v>
      </c>
      <c r="C41" s="237">
        <v>0.4</v>
      </c>
      <c r="D41" s="237" t="s">
        <v>243</v>
      </c>
      <c r="E41" s="237">
        <f>C41</f>
        <v>0.4</v>
      </c>
      <c r="F41" s="237">
        <f>C41</f>
        <v>0.4</v>
      </c>
      <c r="G41" s="237">
        <v>0</v>
      </c>
      <c r="H41" s="238">
        <v>0</v>
      </c>
      <c r="I41" s="237" t="s">
        <v>243</v>
      </c>
      <c r="J41" s="237" t="s">
        <v>243</v>
      </c>
      <c r="K41" s="237" t="s">
        <v>243</v>
      </c>
      <c r="L41" s="237">
        <v>0</v>
      </c>
      <c r="M41" s="237" t="s">
        <v>243</v>
      </c>
      <c r="N41" s="237" t="s">
        <v>243</v>
      </c>
      <c r="O41" s="237" t="s">
        <v>243</v>
      </c>
      <c r="P41" s="237">
        <v>0.4</v>
      </c>
      <c r="Q41" s="237" t="s">
        <v>243</v>
      </c>
      <c r="R41" s="237" t="s">
        <v>243</v>
      </c>
      <c r="S41" s="237" t="s">
        <v>243</v>
      </c>
      <c r="T41" s="237">
        <v>0</v>
      </c>
      <c r="U41" s="237" t="s">
        <v>243</v>
      </c>
      <c r="V41" s="237" t="s">
        <v>243</v>
      </c>
      <c r="W41" s="237" t="s">
        <v>243</v>
      </c>
      <c r="X41" s="238">
        <v>0</v>
      </c>
      <c r="Y41" s="237" t="s">
        <v>243</v>
      </c>
      <c r="Z41" s="237" t="s">
        <v>243</v>
      </c>
      <c r="AA41" s="237" t="s">
        <v>243</v>
      </c>
      <c r="AB41" s="237">
        <v>1</v>
      </c>
      <c r="AC41" s="237" t="s">
        <v>243</v>
      </c>
    </row>
    <row r="42" spans="1:29" ht="16.5">
      <c r="A42" s="147" t="s">
        <v>294</v>
      </c>
      <c r="B42" s="148" t="s">
        <v>282</v>
      </c>
      <c r="C42" s="237">
        <v>0</v>
      </c>
      <c r="D42" s="237" t="s">
        <v>243</v>
      </c>
      <c r="E42" s="237">
        <v>0</v>
      </c>
      <c r="F42" s="237">
        <f t="shared" si="7"/>
        <v>0</v>
      </c>
      <c r="G42" s="237">
        <v>0</v>
      </c>
      <c r="H42" s="238">
        <v>0</v>
      </c>
      <c r="I42" s="237" t="s">
        <v>243</v>
      </c>
      <c r="J42" s="237" t="s">
        <v>243</v>
      </c>
      <c r="K42" s="237" t="s">
        <v>243</v>
      </c>
      <c r="L42" s="238">
        <v>0</v>
      </c>
      <c r="M42" s="237" t="s">
        <v>243</v>
      </c>
      <c r="N42" s="237" t="s">
        <v>243</v>
      </c>
      <c r="O42" s="237" t="s">
        <v>243</v>
      </c>
      <c r="P42" s="238">
        <v>0</v>
      </c>
      <c r="Q42" s="237" t="s">
        <v>243</v>
      </c>
      <c r="R42" s="237" t="s">
        <v>243</v>
      </c>
      <c r="S42" s="237" t="s">
        <v>243</v>
      </c>
      <c r="T42" s="238">
        <v>0</v>
      </c>
      <c r="U42" s="237" t="s">
        <v>243</v>
      </c>
      <c r="V42" s="237" t="s">
        <v>243</v>
      </c>
      <c r="W42" s="237" t="s">
        <v>243</v>
      </c>
      <c r="X42" s="238">
        <v>0</v>
      </c>
      <c r="Y42" s="237" t="s">
        <v>243</v>
      </c>
      <c r="Z42" s="237" t="s">
        <v>243</v>
      </c>
      <c r="AA42" s="237" t="s">
        <v>243</v>
      </c>
      <c r="AB42" s="237">
        <v>0</v>
      </c>
      <c r="AC42" s="237" t="s">
        <v>243</v>
      </c>
    </row>
    <row r="43" spans="1:29" ht="16.5">
      <c r="A43" s="147" t="s">
        <v>295</v>
      </c>
      <c r="B43" s="148" t="s">
        <v>284</v>
      </c>
      <c r="C43" s="237">
        <v>0</v>
      </c>
      <c r="D43" s="237" t="s">
        <v>243</v>
      </c>
      <c r="E43" s="237">
        <v>0</v>
      </c>
      <c r="F43" s="237">
        <f t="shared" si="7"/>
        <v>0</v>
      </c>
      <c r="G43" s="237">
        <v>0</v>
      </c>
      <c r="H43" s="238">
        <v>0</v>
      </c>
      <c r="I43" s="237" t="s">
        <v>243</v>
      </c>
      <c r="J43" s="237" t="s">
        <v>243</v>
      </c>
      <c r="K43" s="237" t="s">
        <v>243</v>
      </c>
      <c r="L43" s="238">
        <v>0</v>
      </c>
      <c r="M43" s="237" t="s">
        <v>243</v>
      </c>
      <c r="N43" s="237" t="s">
        <v>243</v>
      </c>
      <c r="O43" s="237" t="s">
        <v>243</v>
      </c>
      <c r="P43" s="238">
        <v>0</v>
      </c>
      <c r="Q43" s="237" t="s">
        <v>243</v>
      </c>
      <c r="R43" s="237" t="s">
        <v>243</v>
      </c>
      <c r="S43" s="237" t="s">
        <v>243</v>
      </c>
      <c r="T43" s="238">
        <v>0</v>
      </c>
      <c r="U43" s="237" t="s">
        <v>243</v>
      </c>
      <c r="V43" s="237" t="s">
        <v>243</v>
      </c>
      <c r="W43" s="237" t="s">
        <v>243</v>
      </c>
      <c r="X43" s="238">
        <v>0</v>
      </c>
      <c r="Y43" s="237" t="s">
        <v>243</v>
      </c>
      <c r="Z43" s="237" t="s">
        <v>243</v>
      </c>
      <c r="AA43" s="237" t="s">
        <v>243</v>
      </c>
      <c r="AB43" s="237">
        <v>0</v>
      </c>
      <c r="AC43" s="237" t="s">
        <v>243</v>
      </c>
    </row>
    <row r="44" spans="1:29" ht="16.5">
      <c r="A44" s="147" t="s">
        <v>296</v>
      </c>
      <c r="B44" s="148" t="s">
        <v>286</v>
      </c>
      <c r="C44" s="237">
        <v>0</v>
      </c>
      <c r="D44" s="237" t="s">
        <v>243</v>
      </c>
      <c r="E44" s="237">
        <v>0</v>
      </c>
      <c r="F44" s="237">
        <f t="shared" si="7"/>
        <v>0</v>
      </c>
      <c r="G44" s="237">
        <v>0</v>
      </c>
      <c r="H44" s="238">
        <v>0</v>
      </c>
      <c r="I44" s="237" t="s">
        <v>243</v>
      </c>
      <c r="J44" s="237" t="s">
        <v>243</v>
      </c>
      <c r="K44" s="237" t="s">
        <v>243</v>
      </c>
      <c r="L44" s="238">
        <v>0</v>
      </c>
      <c r="M44" s="237" t="s">
        <v>243</v>
      </c>
      <c r="N44" s="237" t="s">
        <v>243</v>
      </c>
      <c r="O44" s="237" t="s">
        <v>243</v>
      </c>
      <c r="P44" s="238">
        <v>0</v>
      </c>
      <c r="Q44" s="237" t="s">
        <v>243</v>
      </c>
      <c r="R44" s="237" t="s">
        <v>243</v>
      </c>
      <c r="S44" s="237" t="s">
        <v>243</v>
      </c>
      <c r="T44" s="238">
        <v>0</v>
      </c>
      <c r="U44" s="237" t="s">
        <v>243</v>
      </c>
      <c r="V44" s="237" t="s">
        <v>243</v>
      </c>
      <c r="W44" s="237" t="s">
        <v>243</v>
      </c>
      <c r="X44" s="238">
        <v>0</v>
      </c>
      <c r="Y44" s="237" t="s">
        <v>243</v>
      </c>
      <c r="Z44" s="237" t="s">
        <v>243</v>
      </c>
      <c r="AA44" s="237" t="s">
        <v>243</v>
      </c>
      <c r="AB44" s="237">
        <v>0</v>
      </c>
      <c r="AC44" s="237" t="s">
        <v>243</v>
      </c>
    </row>
    <row r="45" spans="1:29" ht="16.5">
      <c r="A45" s="147" t="s">
        <v>297</v>
      </c>
      <c r="B45" s="148" t="s">
        <v>288</v>
      </c>
      <c r="C45" s="237">
        <v>0</v>
      </c>
      <c r="D45" s="237" t="s">
        <v>243</v>
      </c>
      <c r="E45" s="237">
        <v>0</v>
      </c>
      <c r="F45" s="237">
        <f t="shared" si="7"/>
        <v>0</v>
      </c>
      <c r="G45" s="237">
        <v>0</v>
      </c>
      <c r="H45" s="238">
        <v>0</v>
      </c>
      <c r="I45" s="237" t="s">
        <v>243</v>
      </c>
      <c r="J45" s="237" t="s">
        <v>243</v>
      </c>
      <c r="K45" s="237" t="s">
        <v>243</v>
      </c>
      <c r="L45" s="238">
        <v>0</v>
      </c>
      <c r="M45" s="237" t="s">
        <v>243</v>
      </c>
      <c r="N45" s="237" t="s">
        <v>243</v>
      </c>
      <c r="O45" s="237" t="s">
        <v>243</v>
      </c>
      <c r="P45" s="238">
        <v>0</v>
      </c>
      <c r="Q45" s="237" t="s">
        <v>243</v>
      </c>
      <c r="R45" s="237" t="s">
        <v>243</v>
      </c>
      <c r="S45" s="237" t="s">
        <v>243</v>
      </c>
      <c r="T45" s="238">
        <v>0</v>
      </c>
      <c r="U45" s="237" t="s">
        <v>243</v>
      </c>
      <c r="V45" s="237" t="s">
        <v>243</v>
      </c>
      <c r="W45" s="237" t="s">
        <v>243</v>
      </c>
      <c r="X45" s="238">
        <v>0</v>
      </c>
      <c r="Y45" s="237" t="s">
        <v>243</v>
      </c>
      <c r="Z45" s="237" t="s">
        <v>243</v>
      </c>
      <c r="AA45" s="237" t="s">
        <v>243</v>
      </c>
      <c r="AB45" s="237">
        <v>0</v>
      </c>
      <c r="AC45" s="237" t="s">
        <v>243</v>
      </c>
    </row>
    <row r="46" spans="1:29" ht="16.5">
      <c r="A46" s="147" t="s">
        <v>298</v>
      </c>
      <c r="B46" s="150" t="s">
        <v>504</v>
      </c>
      <c r="C46" s="237">
        <v>0</v>
      </c>
      <c r="D46" s="237" t="s">
        <v>243</v>
      </c>
      <c r="E46" s="237">
        <v>0</v>
      </c>
      <c r="F46" s="237">
        <v>0</v>
      </c>
      <c r="G46" s="237">
        <v>0</v>
      </c>
      <c r="H46" s="238">
        <v>0</v>
      </c>
      <c r="I46" s="237" t="s">
        <v>243</v>
      </c>
      <c r="J46" s="237" t="s">
        <v>243</v>
      </c>
      <c r="K46" s="237" t="s">
        <v>243</v>
      </c>
      <c r="L46" s="238">
        <v>0</v>
      </c>
      <c r="M46" s="237" t="s">
        <v>243</v>
      </c>
      <c r="N46" s="237" t="s">
        <v>243</v>
      </c>
      <c r="O46" s="237" t="s">
        <v>243</v>
      </c>
      <c r="P46" s="237">
        <f>P28</f>
        <v>0</v>
      </c>
      <c r="Q46" s="237" t="s">
        <v>243</v>
      </c>
      <c r="R46" s="237" t="s">
        <v>243</v>
      </c>
      <c r="S46" s="237" t="s">
        <v>243</v>
      </c>
      <c r="T46" s="237">
        <v>0</v>
      </c>
      <c r="U46" s="237" t="s">
        <v>243</v>
      </c>
      <c r="V46" s="237" t="s">
        <v>243</v>
      </c>
      <c r="W46" s="237" t="s">
        <v>243</v>
      </c>
      <c r="X46" s="238">
        <f>X26</f>
        <v>0</v>
      </c>
      <c r="Y46" s="237" t="s">
        <v>243</v>
      </c>
      <c r="Z46" s="237" t="s">
        <v>243</v>
      </c>
      <c r="AA46" s="237" t="s">
        <v>243</v>
      </c>
      <c r="AB46" s="237">
        <v>0</v>
      </c>
      <c r="AC46" s="237" t="s">
        <v>243</v>
      </c>
    </row>
    <row r="47" spans="1:29" s="234" customFormat="1" ht="16.5">
      <c r="A47" s="145" t="s">
        <v>16</v>
      </c>
      <c r="B47" s="146" t="s">
        <v>299</v>
      </c>
      <c r="C47" s="237">
        <v>0</v>
      </c>
      <c r="D47" s="237" t="s">
        <v>243</v>
      </c>
      <c r="E47" s="237">
        <v>0</v>
      </c>
      <c r="F47" s="237">
        <f>C48</f>
        <v>1.3109999999999999</v>
      </c>
      <c r="G47" s="237">
        <f t="shared" ref="G47:AA47" si="11">SUM(G48:G53)</f>
        <v>0</v>
      </c>
      <c r="H47" s="237">
        <f>H48</f>
        <v>0.111</v>
      </c>
      <c r="I47" s="237">
        <f t="shared" si="11"/>
        <v>0</v>
      </c>
      <c r="J47" s="237">
        <f t="shared" si="11"/>
        <v>0</v>
      </c>
      <c r="K47" s="237">
        <f t="shared" si="11"/>
        <v>0</v>
      </c>
      <c r="L47" s="237">
        <f>L48</f>
        <v>0</v>
      </c>
      <c r="M47" s="237">
        <f t="shared" si="11"/>
        <v>0</v>
      </c>
      <c r="N47" s="237">
        <f t="shared" si="11"/>
        <v>0</v>
      </c>
      <c r="O47" s="237">
        <f t="shared" si="11"/>
        <v>0</v>
      </c>
      <c r="P47" s="237">
        <f t="shared" si="11"/>
        <v>1.2</v>
      </c>
      <c r="Q47" s="237">
        <f t="shared" si="11"/>
        <v>0</v>
      </c>
      <c r="R47" s="237">
        <f t="shared" si="11"/>
        <v>0</v>
      </c>
      <c r="S47" s="237">
        <f t="shared" si="11"/>
        <v>0</v>
      </c>
      <c r="T47" s="237">
        <f t="shared" si="11"/>
        <v>0</v>
      </c>
      <c r="U47" s="237">
        <f t="shared" si="11"/>
        <v>0</v>
      </c>
      <c r="V47" s="237">
        <f t="shared" si="11"/>
        <v>0</v>
      </c>
      <c r="W47" s="237">
        <f t="shared" si="11"/>
        <v>0</v>
      </c>
      <c r="X47" s="237">
        <f t="shared" si="11"/>
        <v>0</v>
      </c>
      <c r="Y47" s="237">
        <f t="shared" si="11"/>
        <v>0</v>
      </c>
      <c r="Z47" s="237">
        <f t="shared" si="11"/>
        <v>0</v>
      </c>
      <c r="AA47" s="237">
        <f t="shared" si="11"/>
        <v>0</v>
      </c>
      <c r="AB47" s="237">
        <v>0</v>
      </c>
      <c r="AC47" s="237" t="s">
        <v>243</v>
      </c>
    </row>
    <row r="48" spans="1:29" ht="16.5">
      <c r="A48" s="147" t="s">
        <v>300</v>
      </c>
      <c r="B48" s="148" t="s">
        <v>301</v>
      </c>
      <c r="C48" s="237">
        <f>C26</f>
        <v>1.3109999999999999</v>
      </c>
      <c r="D48" s="237" t="s">
        <v>243</v>
      </c>
      <c r="E48" s="237">
        <f>C48</f>
        <v>1.3109999999999999</v>
      </c>
      <c r="F48" s="237">
        <f>C48</f>
        <v>1.3109999999999999</v>
      </c>
      <c r="G48" s="237">
        <v>0</v>
      </c>
      <c r="H48" s="237">
        <f>H27</f>
        <v>0.111</v>
      </c>
      <c r="I48" s="237" t="s">
        <v>243</v>
      </c>
      <c r="J48" s="237" t="s">
        <v>243</v>
      </c>
      <c r="K48" s="237" t="s">
        <v>243</v>
      </c>
      <c r="L48" s="237">
        <f>L27</f>
        <v>0</v>
      </c>
      <c r="M48" s="237" t="s">
        <v>243</v>
      </c>
      <c r="N48" s="237" t="s">
        <v>243</v>
      </c>
      <c r="O48" s="237" t="s">
        <v>243</v>
      </c>
      <c r="P48" s="237">
        <f>P27</f>
        <v>1.2</v>
      </c>
      <c r="Q48" s="237" t="s">
        <v>243</v>
      </c>
      <c r="R48" s="237" t="s">
        <v>243</v>
      </c>
      <c r="S48" s="237" t="s">
        <v>243</v>
      </c>
      <c r="T48" s="237">
        <f>T29</f>
        <v>0</v>
      </c>
      <c r="U48" s="237" t="s">
        <v>243</v>
      </c>
      <c r="V48" s="237" t="s">
        <v>243</v>
      </c>
      <c r="W48" s="237" t="s">
        <v>243</v>
      </c>
      <c r="X48" s="238">
        <f>X39</f>
        <v>0</v>
      </c>
      <c r="Y48" s="237" t="s">
        <v>243</v>
      </c>
      <c r="Z48" s="237" t="s">
        <v>243</v>
      </c>
      <c r="AA48" s="237" t="s">
        <v>243</v>
      </c>
      <c r="AB48" s="237">
        <f>H47+L47+P47+T47+X47</f>
        <v>1.3109999999999999</v>
      </c>
      <c r="AC48" s="237" t="s">
        <v>243</v>
      </c>
    </row>
    <row r="49" spans="1:29" ht="16.5">
      <c r="A49" s="147" t="s">
        <v>302</v>
      </c>
      <c r="B49" s="148" t="s">
        <v>303</v>
      </c>
      <c r="C49" s="237">
        <v>0</v>
      </c>
      <c r="D49" s="237" t="s">
        <v>243</v>
      </c>
      <c r="E49" s="237">
        <v>0</v>
      </c>
      <c r="F49" s="237">
        <f t="shared" ref="F49:F60" si="12">G49+H49+L49+P49+T49+X49</f>
        <v>0</v>
      </c>
      <c r="G49" s="237">
        <v>0</v>
      </c>
      <c r="H49" s="238">
        <v>0</v>
      </c>
      <c r="I49" s="237" t="s">
        <v>243</v>
      </c>
      <c r="J49" s="237" t="s">
        <v>243</v>
      </c>
      <c r="K49" s="237" t="s">
        <v>243</v>
      </c>
      <c r="L49" s="238">
        <v>0</v>
      </c>
      <c r="M49" s="237" t="s">
        <v>243</v>
      </c>
      <c r="N49" s="237" t="s">
        <v>243</v>
      </c>
      <c r="O49" s="237" t="s">
        <v>243</v>
      </c>
      <c r="P49" s="237">
        <v>0</v>
      </c>
      <c r="Q49" s="237" t="s">
        <v>243</v>
      </c>
      <c r="R49" s="237" t="s">
        <v>243</v>
      </c>
      <c r="S49" s="237" t="s">
        <v>243</v>
      </c>
      <c r="T49" s="238">
        <v>0</v>
      </c>
      <c r="U49" s="237" t="s">
        <v>243</v>
      </c>
      <c r="V49" s="237" t="s">
        <v>243</v>
      </c>
      <c r="W49" s="237" t="s">
        <v>243</v>
      </c>
      <c r="X49" s="238">
        <v>0</v>
      </c>
      <c r="Y49" s="237" t="s">
        <v>243</v>
      </c>
      <c r="Z49" s="237" t="s">
        <v>243</v>
      </c>
      <c r="AA49" s="237" t="s">
        <v>243</v>
      </c>
      <c r="AB49" s="237">
        <v>0</v>
      </c>
      <c r="AC49" s="237" t="s">
        <v>243</v>
      </c>
    </row>
    <row r="50" spans="1:29" ht="16.5">
      <c r="A50" s="147" t="s">
        <v>304</v>
      </c>
      <c r="B50" s="150" t="s">
        <v>305</v>
      </c>
      <c r="C50" s="237">
        <f>C41</f>
        <v>0.4</v>
      </c>
      <c r="D50" s="237" t="s">
        <v>243</v>
      </c>
      <c r="E50" s="237">
        <f>C50</f>
        <v>0.4</v>
      </c>
      <c r="F50" s="237">
        <f>C50</f>
        <v>0.4</v>
      </c>
      <c r="G50" s="237">
        <v>0</v>
      </c>
      <c r="H50" s="238">
        <v>0</v>
      </c>
      <c r="I50" s="237" t="s">
        <v>243</v>
      </c>
      <c r="J50" s="237" t="s">
        <v>243</v>
      </c>
      <c r="K50" s="237" t="s">
        <v>243</v>
      </c>
      <c r="L50" s="237">
        <v>0.63</v>
      </c>
      <c r="M50" s="237" t="s">
        <v>243</v>
      </c>
      <c r="N50" s="237" t="s">
        <v>243</v>
      </c>
      <c r="O50" s="237" t="s">
        <v>243</v>
      </c>
      <c r="P50" s="237">
        <v>0</v>
      </c>
      <c r="Q50" s="237" t="s">
        <v>243</v>
      </c>
      <c r="R50" s="237" t="s">
        <v>243</v>
      </c>
      <c r="S50" s="237" t="s">
        <v>243</v>
      </c>
      <c r="T50" s="237">
        <v>0</v>
      </c>
      <c r="U50" s="237" t="s">
        <v>243</v>
      </c>
      <c r="V50" s="237" t="s">
        <v>243</v>
      </c>
      <c r="W50" s="237" t="s">
        <v>243</v>
      </c>
      <c r="X50" s="238">
        <v>0</v>
      </c>
      <c r="Y50" s="237" t="s">
        <v>243</v>
      </c>
      <c r="Z50" s="237" t="s">
        <v>243</v>
      </c>
      <c r="AA50" s="237" t="s">
        <v>243</v>
      </c>
      <c r="AB50" s="237">
        <v>1</v>
      </c>
      <c r="AC50" s="237" t="s">
        <v>243</v>
      </c>
    </row>
    <row r="51" spans="1:29" ht="16.5">
      <c r="A51" s="147" t="s">
        <v>306</v>
      </c>
      <c r="B51" s="150" t="s">
        <v>307</v>
      </c>
      <c r="C51" s="237">
        <v>0</v>
      </c>
      <c r="D51" s="237" t="s">
        <v>243</v>
      </c>
      <c r="E51" s="237">
        <v>0</v>
      </c>
      <c r="F51" s="237">
        <f t="shared" si="12"/>
        <v>0</v>
      </c>
      <c r="G51" s="237">
        <v>0</v>
      </c>
      <c r="H51" s="238">
        <v>0</v>
      </c>
      <c r="I51" s="237" t="s">
        <v>243</v>
      </c>
      <c r="J51" s="237" t="s">
        <v>243</v>
      </c>
      <c r="K51" s="237" t="s">
        <v>243</v>
      </c>
      <c r="L51" s="238">
        <v>0</v>
      </c>
      <c r="M51" s="237" t="s">
        <v>243</v>
      </c>
      <c r="N51" s="237" t="s">
        <v>243</v>
      </c>
      <c r="O51" s="237" t="s">
        <v>243</v>
      </c>
      <c r="P51" s="237">
        <v>0</v>
      </c>
      <c r="Q51" s="237" t="s">
        <v>243</v>
      </c>
      <c r="R51" s="237" t="s">
        <v>243</v>
      </c>
      <c r="S51" s="237" t="s">
        <v>243</v>
      </c>
      <c r="T51" s="237">
        <v>0</v>
      </c>
      <c r="U51" s="237" t="s">
        <v>243</v>
      </c>
      <c r="V51" s="237" t="s">
        <v>243</v>
      </c>
      <c r="W51" s="237" t="s">
        <v>243</v>
      </c>
      <c r="X51" s="238">
        <v>0</v>
      </c>
      <c r="Y51" s="237" t="s">
        <v>243</v>
      </c>
      <c r="Z51" s="237" t="s">
        <v>243</v>
      </c>
      <c r="AA51" s="237" t="s">
        <v>243</v>
      </c>
      <c r="AB51" s="237">
        <v>0</v>
      </c>
      <c r="AC51" s="237" t="s">
        <v>243</v>
      </c>
    </row>
    <row r="52" spans="1:29" ht="16.5">
      <c r="A52" s="147" t="s">
        <v>308</v>
      </c>
      <c r="B52" s="150" t="s">
        <v>309</v>
      </c>
      <c r="C52" s="237">
        <v>0</v>
      </c>
      <c r="D52" s="237" t="s">
        <v>243</v>
      </c>
      <c r="E52" s="237">
        <v>0</v>
      </c>
      <c r="F52" s="237">
        <f t="shared" si="12"/>
        <v>0</v>
      </c>
      <c r="G52" s="237">
        <v>0</v>
      </c>
      <c r="H52" s="238">
        <v>0</v>
      </c>
      <c r="I52" s="237" t="s">
        <v>243</v>
      </c>
      <c r="J52" s="237" t="s">
        <v>243</v>
      </c>
      <c r="K52" s="237" t="s">
        <v>243</v>
      </c>
      <c r="L52" s="238">
        <v>0</v>
      </c>
      <c r="M52" s="237" t="s">
        <v>243</v>
      </c>
      <c r="N52" s="237" t="s">
        <v>243</v>
      </c>
      <c r="O52" s="237" t="s">
        <v>243</v>
      </c>
      <c r="P52" s="237">
        <v>0</v>
      </c>
      <c r="Q52" s="237" t="s">
        <v>243</v>
      </c>
      <c r="R52" s="237" t="s">
        <v>243</v>
      </c>
      <c r="S52" s="237" t="s">
        <v>243</v>
      </c>
      <c r="T52" s="237">
        <v>0</v>
      </c>
      <c r="U52" s="237" t="s">
        <v>243</v>
      </c>
      <c r="V52" s="237" t="s">
        <v>243</v>
      </c>
      <c r="W52" s="237" t="s">
        <v>243</v>
      </c>
      <c r="X52" s="238">
        <v>0</v>
      </c>
      <c r="Y52" s="237" t="s">
        <v>243</v>
      </c>
      <c r="Z52" s="237" t="s">
        <v>243</v>
      </c>
      <c r="AA52" s="237" t="s">
        <v>243</v>
      </c>
      <c r="AB52" s="237">
        <v>0</v>
      </c>
      <c r="AC52" s="237" t="s">
        <v>243</v>
      </c>
    </row>
    <row r="53" spans="1:29" ht="16.5">
      <c r="A53" s="147" t="s">
        <v>310</v>
      </c>
      <c r="B53" s="150" t="s">
        <v>505</v>
      </c>
      <c r="C53" s="237">
        <v>0</v>
      </c>
      <c r="D53" s="237" t="s">
        <v>243</v>
      </c>
      <c r="E53" s="237">
        <v>0</v>
      </c>
      <c r="F53" s="237">
        <f t="shared" si="12"/>
        <v>0</v>
      </c>
      <c r="G53" s="237">
        <v>0</v>
      </c>
      <c r="H53" s="238">
        <v>0</v>
      </c>
      <c r="I53" s="237" t="s">
        <v>243</v>
      </c>
      <c r="J53" s="237" t="s">
        <v>243</v>
      </c>
      <c r="K53" s="237" t="s">
        <v>243</v>
      </c>
      <c r="L53" s="238">
        <v>0</v>
      </c>
      <c r="M53" s="237" t="s">
        <v>243</v>
      </c>
      <c r="N53" s="237" t="s">
        <v>243</v>
      </c>
      <c r="O53" s="237" t="s">
        <v>243</v>
      </c>
      <c r="P53" s="237">
        <v>0</v>
      </c>
      <c r="Q53" s="237" t="s">
        <v>243</v>
      </c>
      <c r="R53" s="237" t="s">
        <v>243</v>
      </c>
      <c r="S53" s="237" t="s">
        <v>243</v>
      </c>
      <c r="T53" s="237">
        <v>0</v>
      </c>
      <c r="U53" s="237" t="s">
        <v>243</v>
      </c>
      <c r="V53" s="237" t="s">
        <v>243</v>
      </c>
      <c r="W53" s="237" t="s">
        <v>243</v>
      </c>
      <c r="X53" s="238">
        <v>0</v>
      </c>
      <c r="Y53" s="237" t="s">
        <v>243</v>
      </c>
      <c r="Z53" s="237" t="s">
        <v>243</v>
      </c>
      <c r="AA53" s="237" t="s">
        <v>243</v>
      </c>
      <c r="AB53" s="237">
        <v>0</v>
      </c>
      <c r="AC53" s="237" t="s">
        <v>243</v>
      </c>
    </row>
    <row r="54" spans="1:29" ht="33">
      <c r="A54" s="145" t="s">
        <v>15</v>
      </c>
      <c r="B54" s="153" t="s">
        <v>311</v>
      </c>
      <c r="C54" s="237">
        <v>0</v>
      </c>
      <c r="D54" s="237" t="s">
        <v>243</v>
      </c>
      <c r="E54" s="237">
        <v>0</v>
      </c>
      <c r="F54" s="237">
        <f t="shared" si="12"/>
        <v>0</v>
      </c>
      <c r="G54" s="237">
        <v>0</v>
      </c>
      <c r="H54" s="238">
        <v>0</v>
      </c>
      <c r="I54" s="237" t="s">
        <v>243</v>
      </c>
      <c r="J54" s="237" t="s">
        <v>243</v>
      </c>
      <c r="K54" s="237" t="s">
        <v>243</v>
      </c>
      <c r="L54" s="238">
        <v>0</v>
      </c>
      <c r="M54" s="237" t="s">
        <v>243</v>
      </c>
      <c r="N54" s="237" t="s">
        <v>243</v>
      </c>
      <c r="O54" s="237" t="s">
        <v>243</v>
      </c>
      <c r="P54" s="238">
        <v>0</v>
      </c>
      <c r="Q54" s="237" t="s">
        <v>243</v>
      </c>
      <c r="R54" s="237" t="s">
        <v>243</v>
      </c>
      <c r="S54" s="237" t="s">
        <v>243</v>
      </c>
      <c r="T54" s="238">
        <v>0</v>
      </c>
      <c r="U54" s="237" t="s">
        <v>243</v>
      </c>
      <c r="V54" s="237" t="s">
        <v>243</v>
      </c>
      <c r="W54" s="237" t="s">
        <v>243</v>
      </c>
      <c r="X54" s="238">
        <v>0</v>
      </c>
      <c r="Y54" s="237" t="s">
        <v>243</v>
      </c>
      <c r="Z54" s="237" t="s">
        <v>243</v>
      </c>
      <c r="AA54" s="237" t="s">
        <v>243</v>
      </c>
      <c r="AB54" s="237">
        <v>0</v>
      </c>
      <c r="AC54" s="237" t="s">
        <v>243</v>
      </c>
    </row>
    <row r="55" spans="1:29" ht="16.5">
      <c r="A55" s="145" t="s">
        <v>13</v>
      </c>
      <c r="B55" s="146" t="s">
        <v>312</v>
      </c>
      <c r="C55" s="237">
        <v>0.4</v>
      </c>
      <c r="D55" s="237" t="s">
        <v>243</v>
      </c>
      <c r="E55" s="237">
        <v>0.4</v>
      </c>
      <c r="F55" s="237">
        <f t="shared" si="12"/>
        <v>0.4</v>
      </c>
      <c r="G55" s="237">
        <f t="shared" ref="G55:L55" si="13">SUM(G56:G60)</f>
        <v>0</v>
      </c>
      <c r="H55" s="237">
        <f t="shared" si="13"/>
        <v>0</v>
      </c>
      <c r="I55" s="237">
        <f t="shared" si="13"/>
        <v>0</v>
      </c>
      <c r="J55" s="237">
        <f t="shared" si="13"/>
        <v>0</v>
      </c>
      <c r="K55" s="237">
        <f t="shared" si="13"/>
        <v>0</v>
      </c>
      <c r="L55" s="237">
        <f t="shared" si="13"/>
        <v>0</v>
      </c>
      <c r="M55" s="237">
        <f t="shared" ref="M55:AA55" si="14">SUM(M56:M60)</f>
        <v>0</v>
      </c>
      <c r="N55" s="237">
        <f t="shared" si="14"/>
        <v>0</v>
      </c>
      <c r="O55" s="237">
        <f t="shared" si="14"/>
        <v>0</v>
      </c>
      <c r="P55" s="237">
        <f t="shared" si="14"/>
        <v>0.4</v>
      </c>
      <c r="Q55" s="237">
        <f t="shared" si="14"/>
        <v>0</v>
      </c>
      <c r="R55" s="237">
        <f t="shared" si="14"/>
        <v>0</v>
      </c>
      <c r="S55" s="237">
        <f t="shared" si="14"/>
        <v>0</v>
      </c>
      <c r="T55" s="237">
        <f t="shared" si="14"/>
        <v>0</v>
      </c>
      <c r="U55" s="237">
        <f t="shared" si="14"/>
        <v>0</v>
      </c>
      <c r="V55" s="237">
        <f t="shared" si="14"/>
        <v>0</v>
      </c>
      <c r="W55" s="237">
        <f t="shared" si="14"/>
        <v>0</v>
      </c>
      <c r="X55" s="237">
        <f t="shared" si="14"/>
        <v>0</v>
      </c>
      <c r="Y55" s="237">
        <f t="shared" si="14"/>
        <v>0</v>
      </c>
      <c r="Z55" s="237">
        <f t="shared" si="14"/>
        <v>0</v>
      </c>
      <c r="AA55" s="237">
        <f t="shared" si="14"/>
        <v>0</v>
      </c>
      <c r="AB55" s="237">
        <v>0.4</v>
      </c>
      <c r="AC55" s="237" t="s">
        <v>243</v>
      </c>
    </row>
    <row r="56" spans="1:29" ht="16.5">
      <c r="A56" s="147" t="s">
        <v>313</v>
      </c>
      <c r="B56" s="154" t="s">
        <v>292</v>
      </c>
      <c r="C56" s="237">
        <v>0</v>
      </c>
      <c r="D56" s="237" t="s">
        <v>243</v>
      </c>
      <c r="E56" s="237">
        <v>0</v>
      </c>
      <c r="F56" s="237">
        <f t="shared" si="12"/>
        <v>0</v>
      </c>
      <c r="G56" s="237">
        <v>0</v>
      </c>
      <c r="H56" s="238">
        <v>0</v>
      </c>
      <c r="I56" s="237" t="s">
        <v>243</v>
      </c>
      <c r="J56" s="237" t="s">
        <v>243</v>
      </c>
      <c r="K56" s="237" t="s">
        <v>243</v>
      </c>
      <c r="L56" s="238">
        <v>0</v>
      </c>
      <c r="M56" s="237" t="s">
        <v>243</v>
      </c>
      <c r="N56" s="237" t="s">
        <v>243</v>
      </c>
      <c r="O56" s="237" t="s">
        <v>243</v>
      </c>
      <c r="P56" s="238">
        <v>0</v>
      </c>
      <c r="Q56" s="237" t="s">
        <v>243</v>
      </c>
      <c r="R56" s="237" t="s">
        <v>243</v>
      </c>
      <c r="S56" s="237" t="s">
        <v>243</v>
      </c>
      <c r="T56" s="238">
        <v>0</v>
      </c>
      <c r="U56" s="237" t="s">
        <v>243</v>
      </c>
      <c r="V56" s="237" t="s">
        <v>243</v>
      </c>
      <c r="W56" s="237" t="s">
        <v>243</v>
      </c>
      <c r="X56" s="238">
        <v>0</v>
      </c>
      <c r="Y56" s="237" t="s">
        <v>243</v>
      </c>
      <c r="Z56" s="237" t="s">
        <v>243</v>
      </c>
      <c r="AA56" s="237" t="s">
        <v>243</v>
      </c>
      <c r="AB56" s="237">
        <v>0</v>
      </c>
      <c r="AC56" s="237" t="s">
        <v>243</v>
      </c>
    </row>
    <row r="57" spans="1:29" ht="16.5">
      <c r="A57" s="147" t="s">
        <v>314</v>
      </c>
      <c r="B57" s="154" t="s">
        <v>280</v>
      </c>
      <c r="C57" s="237">
        <f>C50</f>
        <v>0.4</v>
      </c>
      <c r="D57" s="237" t="s">
        <v>243</v>
      </c>
      <c r="E57" s="237">
        <f>C57</f>
        <v>0.4</v>
      </c>
      <c r="F57" s="237">
        <f>C57</f>
        <v>0.4</v>
      </c>
      <c r="G57" s="237">
        <v>0</v>
      </c>
      <c r="H57" s="238">
        <v>0</v>
      </c>
      <c r="I57" s="237" t="s">
        <v>243</v>
      </c>
      <c r="J57" s="237" t="s">
        <v>243</v>
      </c>
      <c r="K57" s="237" t="s">
        <v>243</v>
      </c>
      <c r="L57" s="237">
        <v>0</v>
      </c>
      <c r="M57" s="237" t="s">
        <v>243</v>
      </c>
      <c r="N57" s="237" t="s">
        <v>243</v>
      </c>
      <c r="O57" s="237" t="s">
        <v>243</v>
      </c>
      <c r="P57" s="237">
        <v>0.4</v>
      </c>
      <c r="Q57" s="237" t="s">
        <v>243</v>
      </c>
      <c r="R57" s="237" t="s">
        <v>243</v>
      </c>
      <c r="S57" s="237" t="s">
        <v>243</v>
      </c>
      <c r="T57" s="237">
        <v>0</v>
      </c>
      <c r="U57" s="237" t="s">
        <v>243</v>
      </c>
      <c r="V57" s="237" t="s">
        <v>243</v>
      </c>
      <c r="W57" s="237" t="s">
        <v>243</v>
      </c>
      <c r="X57" s="238">
        <v>0</v>
      </c>
      <c r="Y57" s="237" t="s">
        <v>243</v>
      </c>
      <c r="Z57" s="237" t="s">
        <v>243</v>
      </c>
      <c r="AA57" s="237" t="s">
        <v>243</v>
      </c>
      <c r="AB57" s="237">
        <v>0.4</v>
      </c>
      <c r="AC57" s="237" t="s">
        <v>243</v>
      </c>
    </row>
    <row r="58" spans="1:29" ht="16.5">
      <c r="A58" s="147" t="s">
        <v>315</v>
      </c>
      <c r="B58" s="154" t="s">
        <v>282</v>
      </c>
      <c r="C58" s="237">
        <v>0</v>
      </c>
      <c r="D58" s="237" t="s">
        <v>243</v>
      </c>
      <c r="E58" s="237">
        <v>0</v>
      </c>
      <c r="F58" s="237">
        <f t="shared" si="12"/>
        <v>0</v>
      </c>
      <c r="G58" s="237">
        <v>0</v>
      </c>
      <c r="H58" s="238">
        <v>0</v>
      </c>
      <c r="I58" s="237" t="s">
        <v>243</v>
      </c>
      <c r="J58" s="237" t="s">
        <v>243</v>
      </c>
      <c r="K58" s="237" t="s">
        <v>243</v>
      </c>
      <c r="L58" s="238">
        <v>0</v>
      </c>
      <c r="M58" s="237" t="s">
        <v>243</v>
      </c>
      <c r="N58" s="237" t="s">
        <v>243</v>
      </c>
      <c r="O58" s="237" t="s">
        <v>243</v>
      </c>
      <c r="P58" s="237">
        <v>0</v>
      </c>
      <c r="Q58" s="237" t="s">
        <v>243</v>
      </c>
      <c r="R58" s="237" t="s">
        <v>243</v>
      </c>
      <c r="S58" s="237" t="s">
        <v>243</v>
      </c>
      <c r="T58" s="237">
        <v>0</v>
      </c>
      <c r="U58" s="237" t="s">
        <v>243</v>
      </c>
      <c r="V58" s="237" t="s">
        <v>243</v>
      </c>
      <c r="W58" s="237" t="s">
        <v>243</v>
      </c>
      <c r="X58" s="238">
        <v>0</v>
      </c>
      <c r="Y58" s="237" t="s">
        <v>243</v>
      </c>
      <c r="Z58" s="237" t="s">
        <v>243</v>
      </c>
      <c r="AA58" s="237" t="s">
        <v>243</v>
      </c>
      <c r="AB58" s="237">
        <v>0</v>
      </c>
      <c r="AC58" s="237" t="s">
        <v>243</v>
      </c>
    </row>
    <row r="59" spans="1:29" ht="16.5">
      <c r="A59" s="147" t="s">
        <v>316</v>
      </c>
      <c r="B59" s="154" t="s">
        <v>317</v>
      </c>
      <c r="C59" s="237">
        <v>0</v>
      </c>
      <c r="D59" s="237" t="s">
        <v>243</v>
      </c>
      <c r="E59" s="237">
        <v>0</v>
      </c>
      <c r="F59" s="237">
        <f t="shared" si="12"/>
        <v>0</v>
      </c>
      <c r="G59" s="237">
        <v>0</v>
      </c>
      <c r="H59" s="238">
        <v>0</v>
      </c>
      <c r="I59" s="237" t="s">
        <v>243</v>
      </c>
      <c r="J59" s="237" t="s">
        <v>243</v>
      </c>
      <c r="K59" s="237" t="s">
        <v>243</v>
      </c>
      <c r="L59" s="238">
        <v>0</v>
      </c>
      <c r="M59" s="237" t="s">
        <v>243</v>
      </c>
      <c r="N59" s="237" t="s">
        <v>243</v>
      </c>
      <c r="O59" s="237" t="s">
        <v>243</v>
      </c>
      <c r="P59" s="237">
        <v>0</v>
      </c>
      <c r="Q59" s="237" t="s">
        <v>243</v>
      </c>
      <c r="R59" s="237" t="s">
        <v>243</v>
      </c>
      <c r="S59" s="237" t="s">
        <v>243</v>
      </c>
      <c r="T59" s="237">
        <v>0</v>
      </c>
      <c r="U59" s="237" t="s">
        <v>243</v>
      </c>
      <c r="V59" s="237" t="s">
        <v>243</v>
      </c>
      <c r="W59" s="237" t="s">
        <v>243</v>
      </c>
      <c r="X59" s="238">
        <v>0</v>
      </c>
      <c r="Y59" s="237" t="s">
        <v>243</v>
      </c>
      <c r="Z59" s="237" t="s">
        <v>243</v>
      </c>
      <c r="AA59" s="237" t="s">
        <v>243</v>
      </c>
      <c r="AB59" s="237">
        <v>0</v>
      </c>
      <c r="AC59" s="237" t="s">
        <v>243</v>
      </c>
    </row>
    <row r="60" spans="1:29" ht="16.5">
      <c r="A60" s="147" t="s">
        <v>318</v>
      </c>
      <c r="B60" s="150" t="s">
        <v>505</v>
      </c>
      <c r="C60" s="237">
        <v>0</v>
      </c>
      <c r="D60" s="237" t="s">
        <v>243</v>
      </c>
      <c r="E60" s="237">
        <v>0</v>
      </c>
      <c r="F60" s="237">
        <f t="shared" si="12"/>
        <v>0</v>
      </c>
      <c r="G60" s="152">
        <v>0</v>
      </c>
      <c r="H60" s="151">
        <v>0</v>
      </c>
      <c r="I60" s="237" t="s">
        <v>243</v>
      </c>
      <c r="J60" s="237" t="s">
        <v>243</v>
      </c>
      <c r="K60" s="237" t="s">
        <v>243</v>
      </c>
      <c r="L60" s="151">
        <v>0</v>
      </c>
      <c r="M60" s="237" t="s">
        <v>243</v>
      </c>
      <c r="N60" s="237" t="s">
        <v>243</v>
      </c>
      <c r="O60" s="237" t="s">
        <v>243</v>
      </c>
      <c r="P60" s="237">
        <v>0</v>
      </c>
      <c r="Q60" s="237" t="s">
        <v>243</v>
      </c>
      <c r="R60" s="237" t="s">
        <v>243</v>
      </c>
      <c r="S60" s="237" t="s">
        <v>243</v>
      </c>
      <c r="T60" s="237">
        <v>0</v>
      </c>
      <c r="U60" s="152" t="s">
        <v>243</v>
      </c>
      <c r="V60" s="152" t="s">
        <v>243</v>
      </c>
      <c r="W60" s="152" t="s">
        <v>243</v>
      </c>
      <c r="X60" s="151">
        <v>0</v>
      </c>
      <c r="Y60" s="152" t="s">
        <v>243</v>
      </c>
      <c r="Z60" s="152" t="s">
        <v>243</v>
      </c>
      <c r="AA60" s="152" t="s">
        <v>243</v>
      </c>
      <c r="AB60" s="237">
        <v>0</v>
      </c>
      <c r="AC60" s="237" t="s">
        <v>243</v>
      </c>
    </row>
    <row r="61" spans="1:29">
      <c r="A61" s="155"/>
      <c r="B61" s="156"/>
      <c r="C61" s="156"/>
      <c r="D61" s="156"/>
      <c r="E61" s="156"/>
      <c r="F61" s="156"/>
      <c r="G61" s="156"/>
      <c r="H61" s="156"/>
      <c r="I61" s="156"/>
      <c r="J61" s="156"/>
      <c r="K61" s="156"/>
      <c r="L61" s="155"/>
      <c r="M61" s="155"/>
      <c r="T61" s="155"/>
      <c r="U61" s="155"/>
    </row>
    <row r="62" spans="1:29" ht="54" customHeight="1">
      <c r="B62" s="314"/>
      <c r="C62" s="314"/>
      <c r="D62" s="314"/>
      <c r="E62" s="314"/>
      <c r="F62" s="314"/>
      <c r="G62" s="314"/>
      <c r="H62" s="314"/>
      <c r="I62" s="314"/>
      <c r="J62" s="226"/>
      <c r="K62" s="226"/>
      <c r="L62" s="157"/>
      <c r="M62" s="157"/>
      <c r="N62" s="157"/>
      <c r="O62" s="157"/>
      <c r="P62" s="157"/>
      <c r="Q62" s="157"/>
      <c r="R62" s="157"/>
      <c r="S62" s="157"/>
      <c r="T62" s="157"/>
      <c r="U62" s="157"/>
      <c r="V62" s="157"/>
      <c r="W62" s="157"/>
      <c r="X62" s="157"/>
      <c r="Y62" s="157"/>
      <c r="Z62" s="157"/>
      <c r="AA62" s="157"/>
      <c r="AB62" s="157"/>
    </row>
    <row r="64" spans="1:29" ht="50.25" customHeight="1">
      <c r="B64" s="313"/>
      <c r="C64" s="313"/>
      <c r="D64" s="313"/>
      <c r="E64" s="313"/>
      <c r="F64" s="313"/>
      <c r="G64" s="313"/>
      <c r="H64" s="313"/>
      <c r="I64" s="313"/>
      <c r="J64" s="225"/>
      <c r="K64" s="225"/>
    </row>
    <row r="66" spans="2:22" ht="36.75" customHeight="1">
      <c r="B66" s="314"/>
      <c r="C66" s="314"/>
      <c r="D66" s="314"/>
      <c r="E66" s="314"/>
      <c r="F66" s="314"/>
      <c r="G66" s="314"/>
      <c r="H66" s="314"/>
      <c r="I66" s="314"/>
      <c r="J66" s="226"/>
      <c r="K66" s="226"/>
    </row>
    <row r="67" spans="2:22">
      <c r="B67" s="39"/>
      <c r="C67" s="39"/>
      <c r="D67" s="39"/>
      <c r="E67" s="39"/>
      <c r="F67" s="39"/>
      <c r="N67" s="158"/>
      <c r="V67" s="158"/>
    </row>
    <row r="68" spans="2:22" ht="51" customHeight="1">
      <c r="B68" s="314"/>
      <c r="C68" s="314"/>
      <c r="D68" s="314"/>
      <c r="E68" s="314"/>
      <c r="F68" s="314"/>
      <c r="G68" s="314"/>
      <c r="H68" s="314"/>
      <c r="I68" s="314"/>
      <c r="J68" s="226"/>
      <c r="K68" s="226"/>
      <c r="N68" s="158"/>
      <c r="V68" s="158"/>
    </row>
    <row r="69" spans="2:22" ht="32.25" customHeight="1">
      <c r="B69" s="313"/>
      <c r="C69" s="313"/>
      <c r="D69" s="313"/>
      <c r="E69" s="313"/>
      <c r="F69" s="313"/>
      <c r="G69" s="313"/>
      <c r="H69" s="313"/>
      <c r="I69" s="313"/>
      <c r="J69" s="225"/>
      <c r="K69" s="225"/>
    </row>
    <row r="70" spans="2:22" ht="51.75" customHeight="1">
      <c r="B70" s="314"/>
      <c r="C70" s="314"/>
      <c r="D70" s="314"/>
      <c r="E70" s="314"/>
      <c r="F70" s="314"/>
      <c r="G70" s="314"/>
      <c r="H70" s="314"/>
      <c r="I70" s="314"/>
      <c r="J70" s="226"/>
      <c r="K70" s="226"/>
    </row>
    <row r="71" spans="2:22" ht="21.75" customHeight="1">
      <c r="B71" s="315"/>
      <c r="C71" s="315"/>
      <c r="D71" s="315"/>
      <c r="E71" s="315"/>
      <c r="F71" s="315"/>
      <c r="G71" s="315"/>
      <c r="H71" s="315"/>
      <c r="I71" s="315"/>
      <c r="J71" s="227"/>
      <c r="K71" s="227"/>
      <c r="L71" s="159"/>
      <c r="M71" s="159"/>
      <c r="T71" s="159"/>
      <c r="U71" s="159"/>
    </row>
    <row r="72" spans="2:22" ht="23.25" customHeight="1">
      <c r="B72" s="159"/>
      <c r="C72" s="159"/>
      <c r="D72" s="159"/>
      <c r="E72" s="159"/>
      <c r="F72" s="159"/>
    </row>
    <row r="73" spans="2:22" ht="18.75" customHeight="1">
      <c r="B73" s="312"/>
      <c r="C73" s="312"/>
      <c r="D73" s="312"/>
      <c r="E73" s="312"/>
      <c r="F73" s="312"/>
      <c r="G73" s="312"/>
      <c r="H73" s="312"/>
      <c r="I73" s="312"/>
      <c r="J73" s="224"/>
      <c r="K73" s="224"/>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U21:W25 Y21:AA25 I27:K30 U27:W30 Y27:AA30 Y48:AA54 U48:W54 I56:K60 U56:W60 Y56:AA60 Y32:AA38 U32:W38 I32:K38 I40:K46 U40:W46 Y40:AA46 G21:G25 X21:X23 P21:P23 H21:H23 H28:H30 X28:X30 G48:G60 G27:G46 P28:P30 I48:K54 K25:K60 D55:AB55 T21:T23 L21:L23 P46 T28:T30 C26:AC26 I21:J60 M21:O60 Q21:S60 C20:AB20 AB21:AB59 L28:L30 C20:F60 AC20:AC60">
    <cfRule type="containsText" dxfId="202" priority="217" operator="containsText" text="х!">
      <formula>NOT(ISERROR(SEARCH("х!",C18)))</formula>
    </cfRule>
  </conditionalFormatting>
  <conditionalFormatting sqref="AC21:AC60">
    <cfRule type="containsText" dxfId="201" priority="216" operator="containsText" text="х!">
      <formula>NOT(ISERROR(SEARCH("х!",AC21)))</formula>
    </cfRule>
  </conditionalFormatting>
  <conditionalFormatting sqref="I21:K25 U21:W25 Y21:AA25 I27:K30 U27:W30 Y27:AA30 Y48:AA54 U48:W54 I56:K60 U56:W60 Y56:AA60 Y32:AA38 U32:W38 I32:K38 I40:K46 U40:W46 Y40:AA46 G21:G25 X21:X23 P21:P23 H21:H23 H28:H30 X28:X30 G48:G60 G27:G46 P28:P30 I48:K54 K25:K60 D55:AB55 T21:T23 L21:L23 P46 T28:T30 C26:AC26 I21:J60 M21:O60 Q21:S60 C20:AB20 AB21:AB59 L28:L30 C20:F60 AC20:AC60">
    <cfRule type="containsBlanks" dxfId="200" priority="215">
      <formula>LEN(TRIM(C20))=0</formula>
    </cfRule>
  </conditionalFormatting>
  <conditionalFormatting sqref="AB20:AB60">
    <cfRule type="containsText" dxfId="199" priority="200" operator="containsText" text="х!">
      <formula>NOT(ISERROR(SEARCH("х!",AB20)))</formula>
    </cfRule>
  </conditionalFormatting>
  <conditionalFormatting sqref="AB20:AB60">
    <cfRule type="containsBlanks" dxfId="198" priority="199">
      <formula>LEN(TRIM(AB20))=0</formula>
    </cfRule>
  </conditionalFormatting>
  <conditionalFormatting sqref="AC25">
    <cfRule type="containsText" dxfId="197" priority="198" operator="containsText" text="х!">
      <formula>NOT(ISERROR(SEARCH("х!",AC25)))</formula>
    </cfRule>
  </conditionalFormatting>
  <conditionalFormatting sqref="AC26">
    <cfRule type="containsText" dxfId="196" priority="197" operator="containsText" text="х!">
      <formula>NOT(ISERROR(SEARCH("х!",AC26)))</formula>
    </cfRule>
  </conditionalFormatting>
  <conditionalFormatting sqref="AC27">
    <cfRule type="containsText" dxfId="195" priority="196" operator="containsText" text="х!">
      <formula>NOT(ISERROR(SEARCH("х!",AC27)))</formula>
    </cfRule>
  </conditionalFormatting>
  <conditionalFormatting sqref="AC26">
    <cfRule type="containsText" dxfId="194" priority="195" operator="containsText" text="х!">
      <formula>NOT(ISERROR(SEARCH("х!",AC26)))</formula>
    </cfRule>
  </conditionalFormatting>
  <conditionalFormatting sqref="AC27">
    <cfRule type="containsText" dxfId="193" priority="194" operator="containsText" text="х!">
      <formula>NOT(ISERROR(SEARCH("х!",AC27)))</formula>
    </cfRule>
  </conditionalFormatting>
  <conditionalFormatting sqref="H48">
    <cfRule type="containsText" dxfId="192" priority="193" operator="containsText" text="х!">
      <formula>NOT(ISERROR(SEARCH("х!",H48)))</formula>
    </cfRule>
  </conditionalFormatting>
  <conditionalFormatting sqref="H48">
    <cfRule type="containsBlanks" dxfId="191" priority="192">
      <formula>LEN(TRIM(H48))=0</formula>
    </cfRule>
  </conditionalFormatting>
  <conditionalFormatting sqref="I48:J48">
    <cfRule type="containsText" dxfId="190" priority="191" operator="containsText" text="х!">
      <formula>NOT(ISERROR(SEARCH("х!",I48)))</formula>
    </cfRule>
  </conditionalFormatting>
  <conditionalFormatting sqref="I48:J48">
    <cfRule type="containsBlanks" dxfId="189" priority="190">
      <formula>LEN(TRIM(I48))=0</formula>
    </cfRule>
  </conditionalFormatting>
  <conditionalFormatting sqref="AC48">
    <cfRule type="containsText" dxfId="188" priority="189" operator="containsText" text="х!">
      <formula>NOT(ISERROR(SEARCH("х!",AC48)))</formula>
    </cfRule>
  </conditionalFormatting>
  <conditionalFormatting sqref="AC48">
    <cfRule type="containsText" dxfId="187" priority="188" operator="containsText" text="х!">
      <formula>NOT(ISERROR(SEARCH("х!",AC48)))</formula>
    </cfRule>
  </conditionalFormatting>
  <conditionalFormatting sqref="AC48">
    <cfRule type="containsBlanks" dxfId="186" priority="187">
      <formula>LEN(TRIM(AC48))=0</formula>
    </cfRule>
  </conditionalFormatting>
  <conditionalFormatting sqref="AC25">
    <cfRule type="containsText" dxfId="185" priority="186" operator="containsText" text="х!">
      <formula>NOT(ISERROR(SEARCH("х!",AC25)))</formula>
    </cfRule>
  </conditionalFormatting>
  <conditionalFormatting sqref="AC26">
    <cfRule type="containsText" dxfId="184" priority="185" operator="containsText" text="х!">
      <formula>NOT(ISERROR(SEARCH("х!",AC26)))</formula>
    </cfRule>
  </conditionalFormatting>
  <conditionalFormatting sqref="AC27">
    <cfRule type="containsText" dxfId="183" priority="184" operator="containsText" text="х!">
      <formula>NOT(ISERROR(SEARCH("х!",AC27)))</formula>
    </cfRule>
  </conditionalFormatting>
  <conditionalFormatting sqref="AC48">
    <cfRule type="containsText" dxfId="182" priority="183" operator="containsText" text="х!">
      <formula>NOT(ISERROR(SEARCH("х!",AC48)))</formula>
    </cfRule>
  </conditionalFormatting>
  <conditionalFormatting sqref="P48">
    <cfRule type="containsText" dxfId="181" priority="182" operator="containsText" text="х!">
      <formula>NOT(ISERROR(SEARCH("х!",P48)))</formula>
    </cfRule>
  </conditionalFormatting>
  <conditionalFormatting sqref="P48">
    <cfRule type="containsBlanks" dxfId="180" priority="181">
      <formula>LEN(TRIM(P48))=0</formula>
    </cfRule>
  </conditionalFormatting>
  <conditionalFormatting sqref="AC47">
    <cfRule type="containsText" dxfId="179" priority="180" operator="containsText" text="х!">
      <formula>NOT(ISERROR(SEARCH("х!",AC47)))</formula>
    </cfRule>
  </conditionalFormatting>
  <conditionalFormatting sqref="P33:P38">
    <cfRule type="containsText" dxfId="178" priority="179" operator="containsText" text="х!">
      <formula>NOT(ISERROR(SEARCH("х!",P33)))</formula>
    </cfRule>
  </conditionalFormatting>
  <conditionalFormatting sqref="P33:P38">
    <cfRule type="containsBlanks" dxfId="177" priority="178">
      <formula>LEN(TRIM(P33))=0</formula>
    </cfRule>
  </conditionalFormatting>
  <conditionalFormatting sqref="D40:D45">
    <cfRule type="containsText" dxfId="176" priority="177" operator="containsText" text="х!">
      <formula>NOT(ISERROR(SEARCH("х!",D40)))</formula>
    </cfRule>
  </conditionalFormatting>
  <conditionalFormatting sqref="D40:D45">
    <cfRule type="containsBlanks" dxfId="175" priority="176">
      <formula>LEN(TRIM(D40))=0</formula>
    </cfRule>
  </conditionalFormatting>
  <conditionalFormatting sqref="E40:E45">
    <cfRule type="containsText" dxfId="174" priority="175" operator="containsText" text="х!">
      <formula>NOT(ISERROR(SEARCH("х!",E40)))</formula>
    </cfRule>
  </conditionalFormatting>
  <conditionalFormatting sqref="E40:E45">
    <cfRule type="containsBlanks" dxfId="173" priority="174">
      <formula>LEN(TRIM(E40))=0</formula>
    </cfRule>
  </conditionalFormatting>
  <conditionalFormatting sqref="F40:F45">
    <cfRule type="containsText" dxfId="172" priority="173" operator="containsText" text="х!">
      <formula>NOT(ISERROR(SEARCH("х!",F40)))</formula>
    </cfRule>
  </conditionalFormatting>
  <conditionalFormatting sqref="F40:F45">
    <cfRule type="containsBlanks" dxfId="171" priority="172">
      <formula>LEN(TRIM(F40))=0</formula>
    </cfRule>
  </conditionalFormatting>
  <conditionalFormatting sqref="R33:R38">
    <cfRule type="containsText" dxfId="170" priority="171" operator="containsText" text="х!">
      <formula>NOT(ISERROR(SEARCH("х!",R33)))</formula>
    </cfRule>
  </conditionalFormatting>
  <conditionalFormatting sqref="R33:R38">
    <cfRule type="containsBlanks" dxfId="169" priority="170">
      <formula>LEN(TRIM(R33))=0</formula>
    </cfRule>
  </conditionalFormatting>
  <conditionalFormatting sqref="R40:R45">
    <cfRule type="containsText" dxfId="168" priority="169" operator="containsText" text="х!">
      <formula>NOT(ISERROR(SEARCH("х!",R40)))</formula>
    </cfRule>
  </conditionalFormatting>
  <conditionalFormatting sqref="R40:R45">
    <cfRule type="containsBlanks" dxfId="167" priority="168">
      <formula>LEN(TRIM(R40))=0</formula>
    </cfRule>
  </conditionalFormatting>
  <conditionalFormatting sqref="AC50:AC53">
    <cfRule type="containsText" dxfId="166" priority="167" operator="containsText" text="х!">
      <formula>NOT(ISERROR(SEARCH("х!",AC50)))</formula>
    </cfRule>
  </conditionalFormatting>
  <conditionalFormatting sqref="AC40:AC45">
    <cfRule type="containsText" dxfId="165" priority="166" operator="containsText" text="х!">
      <formula>NOT(ISERROR(SEARCH("х!",AC40)))</formula>
    </cfRule>
  </conditionalFormatting>
  <conditionalFormatting sqref="AC40:AC45">
    <cfRule type="containsText" dxfId="164" priority="165" operator="containsText" text="х!">
      <formula>NOT(ISERROR(SEARCH("х!",AC40)))</formula>
    </cfRule>
  </conditionalFormatting>
  <conditionalFormatting sqref="AC40:AC45">
    <cfRule type="containsBlanks" dxfId="163" priority="164">
      <formula>LEN(TRIM(AC40))=0</formula>
    </cfRule>
  </conditionalFormatting>
  <conditionalFormatting sqref="AC57:AC60">
    <cfRule type="containsText" dxfId="162" priority="163" operator="containsText" text="х!">
      <formula>NOT(ISERROR(SEARCH("х!",AC57)))</formula>
    </cfRule>
  </conditionalFormatting>
  <conditionalFormatting sqref="D46">
    <cfRule type="containsText" dxfId="161" priority="162" operator="containsText" text="х!">
      <formula>NOT(ISERROR(SEARCH("х!",D46)))</formula>
    </cfRule>
  </conditionalFormatting>
  <conditionalFormatting sqref="D46">
    <cfRule type="containsBlanks" dxfId="160" priority="161">
      <formula>LEN(TRIM(D46))=0</formula>
    </cfRule>
  </conditionalFormatting>
  <conditionalFormatting sqref="E46">
    <cfRule type="containsText" dxfId="159" priority="160" operator="containsText" text="х!">
      <formula>NOT(ISERROR(SEARCH("х!",E46)))</formula>
    </cfRule>
  </conditionalFormatting>
  <conditionalFormatting sqref="E46">
    <cfRule type="containsBlanks" dxfId="158" priority="159">
      <formula>LEN(TRIM(E46))=0</formula>
    </cfRule>
  </conditionalFormatting>
  <conditionalFormatting sqref="F46">
    <cfRule type="containsText" dxfId="157" priority="158" operator="containsText" text="х!">
      <formula>NOT(ISERROR(SEARCH("х!",F46)))</formula>
    </cfRule>
  </conditionalFormatting>
  <conditionalFormatting sqref="F46">
    <cfRule type="containsBlanks" dxfId="156" priority="157">
      <formula>LEN(TRIM(F46))=0</formula>
    </cfRule>
  </conditionalFormatting>
  <conditionalFormatting sqref="P41">
    <cfRule type="containsText" dxfId="155" priority="156" operator="containsText" text="х!">
      <formula>NOT(ISERROR(SEARCH("х!",P41)))</formula>
    </cfRule>
  </conditionalFormatting>
  <conditionalFormatting sqref="P41">
    <cfRule type="containsBlanks" dxfId="154" priority="155">
      <formula>LEN(TRIM(P41))=0</formula>
    </cfRule>
  </conditionalFormatting>
  <conditionalFormatting sqref="P41">
    <cfRule type="containsText" dxfId="153" priority="154" operator="containsText" text="х!">
      <formula>NOT(ISERROR(SEARCH("х!",P41)))</formula>
    </cfRule>
  </conditionalFormatting>
  <conditionalFormatting sqref="P41">
    <cfRule type="containsBlanks" dxfId="152" priority="153">
      <formula>LEN(TRIM(P41))=0</formula>
    </cfRule>
  </conditionalFormatting>
  <conditionalFormatting sqref="P57:P60">
    <cfRule type="containsText" dxfId="151" priority="152" operator="containsText" text="х!">
      <formula>NOT(ISERROR(SEARCH("х!",P57)))</formula>
    </cfRule>
  </conditionalFormatting>
  <conditionalFormatting sqref="P57:P60">
    <cfRule type="containsBlanks" dxfId="150" priority="151">
      <formula>LEN(TRIM(P57))=0</formula>
    </cfRule>
  </conditionalFormatting>
  <conditionalFormatting sqref="P48:P53">
    <cfRule type="containsText" dxfId="149" priority="150" operator="containsText" text="х!">
      <formula>NOT(ISERROR(SEARCH("х!",P48)))</formula>
    </cfRule>
  </conditionalFormatting>
  <conditionalFormatting sqref="P48:P53">
    <cfRule type="containsBlanks" dxfId="148" priority="149">
      <formula>LEN(TRIM(P48))=0</formula>
    </cfRule>
  </conditionalFormatting>
  <conditionalFormatting sqref="P25">
    <cfRule type="containsText" dxfId="147" priority="148" operator="containsText" text="х!">
      <formula>NOT(ISERROR(SEARCH("х!",P25)))</formula>
    </cfRule>
  </conditionalFormatting>
  <conditionalFormatting sqref="P25">
    <cfRule type="containsBlanks" dxfId="146" priority="147">
      <formula>LEN(TRIM(P25))=0</formula>
    </cfRule>
  </conditionalFormatting>
  <conditionalFormatting sqref="P27">
    <cfRule type="containsText" dxfId="145" priority="146" operator="containsText" text="х!">
      <formula>NOT(ISERROR(SEARCH("х!",P27)))</formula>
    </cfRule>
  </conditionalFormatting>
  <conditionalFormatting sqref="P27">
    <cfRule type="containsBlanks" dxfId="144" priority="145">
      <formula>LEN(TRIM(P27))=0</formula>
    </cfRule>
  </conditionalFormatting>
  <conditionalFormatting sqref="P33:P38">
    <cfRule type="containsText" dxfId="143" priority="144" operator="containsText" text="х!">
      <formula>NOT(ISERROR(SEARCH("х!",P33)))</formula>
    </cfRule>
  </conditionalFormatting>
  <conditionalFormatting sqref="P33:P38">
    <cfRule type="containsBlanks" dxfId="142" priority="143">
      <formula>LEN(TRIM(P33))=0</formula>
    </cfRule>
  </conditionalFormatting>
  <conditionalFormatting sqref="P48">
    <cfRule type="containsText" dxfId="141" priority="142" operator="containsText" text="х!">
      <formula>NOT(ISERROR(SEARCH("х!",P48)))</formula>
    </cfRule>
  </conditionalFormatting>
  <conditionalFormatting sqref="P48">
    <cfRule type="containsBlanks" dxfId="140" priority="141">
      <formula>LEN(TRIM(P48))=0</formula>
    </cfRule>
  </conditionalFormatting>
  <conditionalFormatting sqref="T25">
    <cfRule type="containsText" dxfId="139" priority="140" operator="containsText" text="х!">
      <formula>NOT(ISERROR(SEARCH("х!",T25)))</formula>
    </cfRule>
  </conditionalFormatting>
  <conditionalFormatting sqref="T25">
    <cfRule type="containsBlanks" dxfId="138" priority="139">
      <formula>LEN(TRIM(T25))=0</formula>
    </cfRule>
  </conditionalFormatting>
  <conditionalFormatting sqref="P27">
    <cfRule type="containsText" dxfId="137" priority="138" operator="containsText" text="х!">
      <formula>NOT(ISERROR(SEARCH("х!",P27)))</formula>
    </cfRule>
  </conditionalFormatting>
  <conditionalFormatting sqref="P27">
    <cfRule type="containsBlanks" dxfId="136" priority="137">
      <formula>LEN(TRIM(P27))=0</formula>
    </cfRule>
  </conditionalFormatting>
  <conditionalFormatting sqref="P48">
    <cfRule type="containsText" dxfId="135" priority="136" operator="containsText" text="х!">
      <formula>NOT(ISERROR(SEARCH("х!",P48)))</formula>
    </cfRule>
  </conditionalFormatting>
  <conditionalFormatting sqref="P48">
    <cfRule type="containsBlanks" dxfId="134" priority="135">
      <formula>LEN(TRIM(P48))=0</formula>
    </cfRule>
  </conditionalFormatting>
  <conditionalFormatting sqref="T48">
    <cfRule type="containsText" dxfId="133" priority="134" operator="containsText" text="х!">
      <formula>NOT(ISERROR(SEARCH("х!",T48)))</formula>
    </cfRule>
  </conditionalFormatting>
  <conditionalFormatting sqref="T48">
    <cfRule type="containsBlanks" dxfId="132" priority="133">
      <formula>LEN(TRIM(T48))=0</formula>
    </cfRule>
  </conditionalFormatting>
  <conditionalFormatting sqref="P27">
    <cfRule type="containsText" dxfId="131" priority="132" operator="containsText" text="х!">
      <formula>NOT(ISERROR(SEARCH("х!",P27)))</formula>
    </cfRule>
  </conditionalFormatting>
  <conditionalFormatting sqref="P27">
    <cfRule type="containsBlanks" dxfId="130" priority="131">
      <formula>LEN(TRIM(P27))=0</formula>
    </cfRule>
  </conditionalFormatting>
  <conditionalFormatting sqref="T48">
    <cfRule type="containsText" dxfId="129" priority="130" operator="containsText" text="х!">
      <formula>NOT(ISERROR(SEARCH("х!",T48)))</formula>
    </cfRule>
  </conditionalFormatting>
  <conditionalFormatting sqref="T48">
    <cfRule type="containsBlanks" dxfId="128" priority="129">
      <formula>LEN(TRIM(T48))=0</formula>
    </cfRule>
  </conditionalFormatting>
  <conditionalFormatting sqref="P48">
    <cfRule type="containsText" dxfId="127" priority="128" operator="containsText" text="х!">
      <formula>NOT(ISERROR(SEARCH("х!",P48)))</formula>
    </cfRule>
  </conditionalFormatting>
  <conditionalFormatting sqref="P48">
    <cfRule type="containsBlanks" dxfId="126" priority="127">
      <formula>LEN(TRIM(P48))=0</formula>
    </cfRule>
  </conditionalFormatting>
  <conditionalFormatting sqref="P27">
    <cfRule type="containsText" dxfId="125" priority="126" operator="containsText" text="х!">
      <formula>NOT(ISERROR(SEARCH("х!",P27)))</formula>
    </cfRule>
  </conditionalFormatting>
  <conditionalFormatting sqref="P27">
    <cfRule type="containsBlanks" dxfId="124" priority="125">
      <formula>LEN(TRIM(P27))=0</formula>
    </cfRule>
  </conditionalFormatting>
  <conditionalFormatting sqref="P48">
    <cfRule type="containsText" dxfId="123" priority="124" operator="containsText" text="х!">
      <formula>NOT(ISERROR(SEARCH("х!",P48)))</formula>
    </cfRule>
  </conditionalFormatting>
  <conditionalFormatting sqref="P48">
    <cfRule type="containsBlanks" dxfId="122" priority="123">
      <formula>LEN(TRIM(P48))=0</formula>
    </cfRule>
  </conditionalFormatting>
  <conditionalFormatting sqref="T48">
    <cfRule type="containsText" dxfId="121" priority="122" operator="containsText" text="х!">
      <formula>NOT(ISERROR(SEARCH("х!",T48)))</formula>
    </cfRule>
  </conditionalFormatting>
  <conditionalFormatting sqref="T48">
    <cfRule type="containsBlanks" dxfId="120" priority="121">
      <formula>LEN(TRIM(T48))=0</formula>
    </cfRule>
  </conditionalFormatting>
  <conditionalFormatting sqref="P33">
    <cfRule type="containsText" dxfId="119" priority="120" operator="containsText" text="х!">
      <formula>NOT(ISERROR(SEARCH("х!",P33)))</formula>
    </cfRule>
  </conditionalFormatting>
  <conditionalFormatting sqref="P33">
    <cfRule type="containsBlanks" dxfId="118" priority="119">
      <formula>LEN(TRIM(P33))=0</formula>
    </cfRule>
  </conditionalFormatting>
  <conditionalFormatting sqref="P41">
    <cfRule type="containsText" dxfId="117" priority="118" operator="containsText" text="х!">
      <formula>NOT(ISERROR(SEARCH("х!",P41)))</formula>
    </cfRule>
  </conditionalFormatting>
  <conditionalFormatting sqref="P41">
    <cfRule type="containsBlanks" dxfId="116" priority="117">
      <formula>LEN(TRIM(P41))=0</formula>
    </cfRule>
  </conditionalFormatting>
  <conditionalFormatting sqref="P50">
    <cfRule type="containsText" dxfId="115" priority="116" operator="containsText" text="х!">
      <formula>NOT(ISERROR(SEARCH("х!",P50)))</formula>
    </cfRule>
  </conditionalFormatting>
  <conditionalFormatting sqref="P50">
    <cfRule type="containsBlanks" dxfId="114" priority="115">
      <formula>LEN(TRIM(P50))=0</formula>
    </cfRule>
  </conditionalFormatting>
  <conditionalFormatting sqref="P57">
    <cfRule type="containsText" dxfId="113" priority="114" operator="containsText" text="х!">
      <formula>NOT(ISERROR(SEARCH("х!",P57)))</formula>
    </cfRule>
  </conditionalFormatting>
  <conditionalFormatting sqref="P57">
    <cfRule type="containsBlanks" dxfId="112" priority="113">
      <formula>LEN(TRIM(P57))=0</formula>
    </cfRule>
  </conditionalFormatting>
  <conditionalFormatting sqref="P38">
    <cfRule type="containsText" dxfId="111" priority="112" operator="containsText" text="х!">
      <formula>NOT(ISERROR(SEARCH("х!",P38)))</formula>
    </cfRule>
  </conditionalFormatting>
  <conditionalFormatting sqref="P38">
    <cfRule type="containsBlanks" dxfId="110" priority="111">
      <formula>LEN(TRIM(P38))=0</formula>
    </cfRule>
  </conditionalFormatting>
  <conditionalFormatting sqref="P53">
    <cfRule type="containsText" dxfId="109" priority="110" operator="containsText" text="х!">
      <formula>NOT(ISERROR(SEARCH("х!",P53)))</formula>
    </cfRule>
  </conditionalFormatting>
  <conditionalFormatting sqref="P53">
    <cfRule type="containsBlanks" dxfId="108" priority="109">
      <formula>LEN(TRIM(P53))=0</formula>
    </cfRule>
  </conditionalFormatting>
  <conditionalFormatting sqref="T33:T38">
    <cfRule type="containsText" dxfId="107" priority="108" operator="containsText" text="х!">
      <formula>NOT(ISERROR(SEARCH("х!",T33)))</formula>
    </cfRule>
  </conditionalFormatting>
  <conditionalFormatting sqref="T33:T38">
    <cfRule type="containsBlanks" dxfId="106" priority="107">
      <formula>LEN(TRIM(T33))=0</formula>
    </cfRule>
  </conditionalFormatting>
  <conditionalFormatting sqref="T33:T38">
    <cfRule type="containsText" dxfId="105" priority="106" operator="containsText" text="х!">
      <formula>NOT(ISERROR(SEARCH("х!",T33)))</formula>
    </cfRule>
  </conditionalFormatting>
  <conditionalFormatting sqref="T33:T38">
    <cfRule type="containsBlanks" dxfId="104" priority="105">
      <formula>LEN(TRIM(T33))=0</formula>
    </cfRule>
  </conditionalFormatting>
  <conditionalFormatting sqref="T33">
    <cfRule type="containsText" dxfId="103" priority="104" operator="containsText" text="х!">
      <formula>NOT(ISERROR(SEARCH("х!",T33)))</formula>
    </cfRule>
  </conditionalFormatting>
  <conditionalFormatting sqref="T33">
    <cfRule type="containsBlanks" dxfId="102" priority="103">
      <formula>LEN(TRIM(T33))=0</formula>
    </cfRule>
  </conditionalFormatting>
  <conditionalFormatting sqref="T38">
    <cfRule type="containsText" dxfId="101" priority="102" operator="containsText" text="х!">
      <formula>NOT(ISERROR(SEARCH("х!",T38)))</formula>
    </cfRule>
  </conditionalFormatting>
  <conditionalFormatting sqref="T38">
    <cfRule type="containsBlanks" dxfId="100" priority="101">
      <formula>LEN(TRIM(T38))=0</formula>
    </cfRule>
  </conditionalFormatting>
  <conditionalFormatting sqref="T46">
    <cfRule type="containsText" dxfId="99" priority="100" operator="containsText" text="х!">
      <formula>NOT(ISERROR(SEARCH("х!",T46)))</formula>
    </cfRule>
  </conditionalFormatting>
  <conditionalFormatting sqref="T46">
    <cfRule type="containsBlanks" dxfId="98" priority="99">
      <formula>LEN(TRIM(T46))=0</formula>
    </cfRule>
  </conditionalFormatting>
  <conditionalFormatting sqref="T41">
    <cfRule type="containsText" dxfId="97" priority="98" operator="containsText" text="х!">
      <formula>NOT(ISERROR(SEARCH("х!",T41)))</formula>
    </cfRule>
  </conditionalFormatting>
  <conditionalFormatting sqref="T41">
    <cfRule type="containsBlanks" dxfId="96" priority="97">
      <formula>LEN(TRIM(T41))=0</formula>
    </cfRule>
  </conditionalFormatting>
  <conditionalFormatting sqref="T41">
    <cfRule type="containsText" dxfId="95" priority="96" operator="containsText" text="х!">
      <formula>NOT(ISERROR(SEARCH("х!",T41)))</formula>
    </cfRule>
  </conditionalFormatting>
  <conditionalFormatting sqref="T41">
    <cfRule type="containsBlanks" dxfId="94" priority="95">
      <formula>LEN(TRIM(T41))=0</formula>
    </cfRule>
  </conditionalFormatting>
  <conditionalFormatting sqref="T41">
    <cfRule type="containsText" dxfId="93" priority="94" operator="containsText" text="х!">
      <formula>NOT(ISERROR(SEARCH("х!",T41)))</formula>
    </cfRule>
  </conditionalFormatting>
  <conditionalFormatting sqref="T41">
    <cfRule type="containsBlanks" dxfId="92" priority="93">
      <formula>LEN(TRIM(T41))=0</formula>
    </cfRule>
  </conditionalFormatting>
  <conditionalFormatting sqref="T50:T53">
    <cfRule type="containsText" dxfId="91" priority="92" operator="containsText" text="х!">
      <formula>NOT(ISERROR(SEARCH("х!",T50)))</formula>
    </cfRule>
  </conditionalFormatting>
  <conditionalFormatting sqref="T50:T53">
    <cfRule type="containsBlanks" dxfId="90" priority="91">
      <formula>LEN(TRIM(T50))=0</formula>
    </cfRule>
  </conditionalFormatting>
  <conditionalFormatting sqref="T50">
    <cfRule type="containsText" dxfId="89" priority="90" operator="containsText" text="х!">
      <formula>NOT(ISERROR(SEARCH("х!",T50)))</formula>
    </cfRule>
  </conditionalFormatting>
  <conditionalFormatting sqref="T50">
    <cfRule type="containsBlanks" dxfId="88" priority="89">
      <formula>LEN(TRIM(T50))=0</formula>
    </cfRule>
  </conditionalFormatting>
  <conditionalFormatting sqref="T53">
    <cfRule type="containsText" dxfId="87" priority="88" operator="containsText" text="х!">
      <formula>NOT(ISERROR(SEARCH("х!",T53)))</formula>
    </cfRule>
  </conditionalFormatting>
  <conditionalFormatting sqref="T53">
    <cfRule type="containsBlanks" dxfId="86" priority="87">
      <formula>LEN(TRIM(T53))=0</formula>
    </cfRule>
  </conditionalFormatting>
  <conditionalFormatting sqref="T57:T60">
    <cfRule type="containsText" dxfId="85" priority="86" operator="containsText" text="х!">
      <formula>NOT(ISERROR(SEARCH("х!",T57)))</formula>
    </cfRule>
  </conditionalFormatting>
  <conditionalFormatting sqref="T57:T60">
    <cfRule type="containsBlanks" dxfId="84" priority="85">
      <formula>LEN(TRIM(T57))=0</formula>
    </cfRule>
  </conditionalFormatting>
  <conditionalFormatting sqref="T57">
    <cfRule type="containsText" dxfId="83" priority="84" operator="containsText" text="х!">
      <formula>NOT(ISERROR(SEARCH("х!",T57)))</formula>
    </cfRule>
  </conditionalFormatting>
  <conditionalFormatting sqref="T57">
    <cfRule type="containsBlanks" dxfId="82" priority="83">
      <formula>LEN(TRIM(T57))=0</formula>
    </cfRule>
  </conditionalFormatting>
  <conditionalFormatting sqref="L27">
    <cfRule type="containsText" dxfId="81" priority="82" operator="containsText" text="х!">
      <formula>NOT(ISERROR(SEARCH("х!",L27)))</formula>
    </cfRule>
  </conditionalFormatting>
  <conditionalFormatting sqref="L27">
    <cfRule type="containsBlanks" dxfId="80" priority="81">
      <formula>LEN(TRIM(L27))=0</formula>
    </cfRule>
  </conditionalFormatting>
  <conditionalFormatting sqref="L48">
    <cfRule type="containsText" dxfId="79" priority="80" operator="containsText" text="х!">
      <formula>NOT(ISERROR(SEARCH("х!",L48)))</formula>
    </cfRule>
  </conditionalFormatting>
  <conditionalFormatting sqref="L48">
    <cfRule type="containsBlanks" dxfId="78" priority="79">
      <formula>LEN(TRIM(L48))=0</formula>
    </cfRule>
  </conditionalFormatting>
  <conditionalFormatting sqref="L48">
    <cfRule type="containsText" dxfId="77" priority="78" operator="containsText" text="х!">
      <formula>NOT(ISERROR(SEARCH("х!",L48)))</formula>
    </cfRule>
  </conditionalFormatting>
  <conditionalFormatting sqref="L48">
    <cfRule type="containsBlanks" dxfId="76" priority="77">
      <formula>LEN(TRIM(L48))=0</formula>
    </cfRule>
  </conditionalFormatting>
  <conditionalFormatting sqref="T48">
    <cfRule type="containsText" dxfId="75" priority="76" operator="containsText" text="х!">
      <formula>NOT(ISERROR(SEARCH("х!",T48)))</formula>
    </cfRule>
  </conditionalFormatting>
  <conditionalFormatting sqref="T48">
    <cfRule type="containsBlanks" dxfId="74" priority="75">
      <formula>LEN(TRIM(T48))=0</formula>
    </cfRule>
  </conditionalFormatting>
  <conditionalFormatting sqref="T33">
    <cfRule type="containsText" dxfId="73" priority="74" operator="containsText" text="х!">
      <formula>NOT(ISERROR(SEARCH("х!",T33)))</formula>
    </cfRule>
  </conditionalFormatting>
  <conditionalFormatting sqref="T33">
    <cfRule type="containsBlanks" dxfId="72" priority="73">
      <formula>LEN(TRIM(T33))=0</formula>
    </cfRule>
  </conditionalFormatting>
  <conditionalFormatting sqref="T41">
    <cfRule type="containsText" dxfId="71" priority="72" operator="containsText" text="х!">
      <formula>NOT(ISERROR(SEARCH("х!",T41)))</formula>
    </cfRule>
  </conditionalFormatting>
  <conditionalFormatting sqref="T41">
    <cfRule type="containsBlanks" dxfId="70" priority="71">
      <formula>LEN(TRIM(T41))=0</formula>
    </cfRule>
  </conditionalFormatting>
  <conditionalFormatting sqref="T50">
    <cfRule type="containsText" dxfId="69" priority="70" operator="containsText" text="х!">
      <formula>NOT(ISERROR(SEARCH("х!",T50)))</formula>
    </cfRule>
  </conditionalFormatting>
  <conditionalFormatting sqref="T50">
    <cfRule type="containsBlanks" dxfId="68" priority="69">
      <formula>LEN(TRIM(T50))=0</formula>
    </cfRule>
  </conditionalFormatting>
  <conditionalFormatting sqref="T57">
    <cfRule type="containsText" dxfId="67" priority="68" operator="containsText" text="х!">
      <formula>NOT(ISERROR(SEARCH("х!",T57)))</formula>
    </cfRule>
  </conditionalFormatting>
  <conditionalFormatting sqref="T57">
    <cfRule type="containsBlanks" dxfId="66" priority="67">
      <formula>LEN(TRIM(T57))=0</formula>
    </cfRule>
  </conditionalFormatting>
  <conditionalFormatting sqref="N48">
    <cfRule type="containsText" dxfId="65" priority="66" operator="containsText" text="х!">
      <formula>NOT(ISERROR(SEARCH("х!",N48)))</formula>
    </cfRule>
  </conditionalFormatting>
  <conditionalFormatting sqref="N48">
    <cfRule type="containsBlanks" dxfId="64" priority="65">
      <formula>LEN(TRIM(N48))=0</formula>
    </cfRule>
  </conditionalFormatting>
  <conditionalFormatting sqref="R48">
    <cfRule type="containsText" dxfId="63" priority="64" operator="containsText" text="х!">
      <formula>NOT(ISERROR(SEARCH("х!",R48)))</formula>
    </cfRule>
  </conditionalFormatting>
  <conditionalFormatting sqref="R48">
    <cfRule type="containsBlanks" dxfId="62" priority="63">
      <formula>LEN(TRIM(R48))=0</formula>
    </cfRule>
  </conditionalFormatting>
  <conditionalFormatting sqref="D48">
    <cfRule type="containsText" dxfId="61" priority="62" operator="containsText" text="х!">
      <formula>NOT(ISERROR(SEARCH("х!",D48)))</formula>
    </cfRule>
  </conditionalFormatting>
  <conditionalFormatting sqref="D48">
    <cfRule type="containsBlanks" dxfId="60" priority="61">
      <formula>LEN(TRIM(D48))=0</formula>
    </cfRule>
  </conditionalFormatting>
  <conditionalFormatting sqref="H27">
    <cfRule type="containsText" dxfId="59" priority="60" operator="containsText" text="х!">
      <formula>NOT(ISERROR(SEARCH("х!",H27)))</formula>
    </cfRule>
  </conditionalFormatting>
  <conditionalFormatting sqref="H27">
    <cfRule type="containsBlanks" dxfId="58" priority="59">
      <formula>LEN(TRIM(H27))=0</formula>
    </cfRule>
  </conditionalFormatting>
  <conditionalFormatting sqref="L57">
    <cfRule type="containsText" dxfId="57" priority="58" operator="containsText" text="х!">
      <formula>NOT(ISERROR(SEARCH("х!",L57)))</formula>
    </cfRule>
  </conditionalFormatting>
  <conditionalFormatting sqref="L57">
    <cfRule type="containsBlanks" dxfId="56" priority="57">
      <formula>LEN(TRIM(L57))=0</formula>
    </cfRule>
  </conditionalFormatting>
  <conditionalFormatting sqref="L50">
    <cfRule type="containsText" dxfId="55" priority="56" operator="containsText" text="х!">
      <formula>NOT(ISERROR(SEARCH("х!",L50)))</formula>
    </cfRule>
  </conditionalFormatting>
  <conditionalFormatting sqref="L50">
    <cfRule type="containsBlanks" dxfId="54" priority="55">
      <formula>LEN(TRIM(L50))=0</formula>
    </cfRule>
  </conditionalFormatting>
  <conditionalFormatting sqref="L41">
    <cfRule type="containsText" dxfId="53" priority="54" operator="containsText" text="х!">
      <formula>NOT(ISERROR(SEARCH("х!",L41)))</formula>
    </cfRule>
  </conditionalFormatting>
  <conditionalFormatting sqref="L41">
    <cfRule type="containsBlanks" dxfId="52" priority="53">
      <formula>LEN(TRIM(L41))=0</formula>
    </cfRule>
  </conditionalFormatting>
  <conditionalFormatting sqref="L33">
    <cfRule type="containsText" dxfId="51" priority="52" operator="containsText" text="х!">
      <formula>NOT(ISERROR(SEARCH("х!",L33)))</formula>
    </cfRule>
  </conditionalFormatting>
  <conditionalFormatting sqref="L33">
    <cfRule type="containsBlanks" dxfId="50" priority="51">
      <formula>LEN(TRIM(L33))=0</formula>
    </cfRule>
  </conditionalFormatting>
  <conditionalFormatting sqref="H48">
    <cfRule type="containsText" dxfId="49" priority="50" operator="containsText" text="х!">
      <formula>NOT(ISERROR(SEARCH("х!",H48)))</formula>
    </cfRule>
  </conditionalFormatting>
  <conditionalFormatting sqref="H48">
    <cfRule type="containsBlanks" dxfId="48" priority="49">
      <formula>LEN(TRIM(H48))=0</formula>
    </cfRule>
  </conditionalFormatting>
  <conditionalFormatting sqref="L48">
    <cfRule type="containsText" dxfId="47" priority="48" operator="containsText" text="х!">
      <formula>NOT(ISERROR(SEARCH("х!",L48)))</formula>
    </cfRule>
  </conditionalFormatting>
  <conditionalFormatting sqref="L48">
    <cfRule type="containsBlanks" dxfId="46" priority="47">
      <formula>LEN(TRIM(L48))=0</formula>
    </cfRule>
  </conditionalFormatting>
  <conditionalFormatting sqref="P57">
    <cfRule type="containsText" dxfId="45" priority="46" operator="containsText" text="х!">
      <formula>NOT(ISERROR(SEARCH("х!",P57)))</formula>
    </cfRule>
  </conditionalFormatting>
  <conditionalFormatting sqref="P57">
    <cfRule type="containsBlanks" dxfId="44" priority="45">
      <formula>LEN(TRIM(P57))=0</formula>
    </cfRule>
  </conditionalFormatting>
  <conditionalFormatting sqref="P50">
    <cfRule type="containsText" dxfId="43" priority="44" operator="containsText" text="х!">
      <formula>NOT(ISERROR(SEARCH("х!",P50)))</formula>
    </cfRule>
  </conditionalFormatting>
  <conditionalFormatting sqref="P50">
    <cfRule type="containsBlanks" dxfId="42" priority="43">
      <formula>LEN(TRIM(P50))=0</formula>
    </cfRule>
  </conditionalFormatting>
  <conditionalFormatting sqref="P41">
    <cfRule type="containsText" dxfId="41" priority="42" operator="containsText" text="х!">
      <formula>NOT(ISERROR(SEARCH("х!",P41)))</formula>
    </cfRule>
  </conditionalFormatting>
  <conditionalFormatting sqref="P41">
    <cfRule type="containsBlanks" dxfId="40" priority="41">
      <formula>LEN(TRIM(P41))=0</formula>
    </cfRule>
  </conditionalFormatting>
  <conditionalFormatting sqref="P33">
    <cfRule type="containsText" dxfId="39" priority="40" operator="containsText" text="х!">
      <formula>NOT(ISERROR(SEARCH("х!",P33)))</formula>
    </cfRule>
  </conditionalFormatting>
  <conditionalFormatting sqref="P33">
    <cfRule type="containsBlanks" dxfId="38" priority="39">
      <formula>LEN(TRIM(P33))=0</formula>
    </cfRule>
  </conditionalFormatting>
  <conditionalFormatting sqref="I31:K46 C31:G46">
    <cfRule type="containsText" dxfId="37" priority="38" operator="containsText" text="х!">
      <formula>NOT(ISERROR(SEARCH("х!",C31)))</formula>
    </cfRule>
  </conditionalFormatting>
  <conditionalFormatting sqref="I31:K46 C31:G46">
    <cfRule type="containsBlanks" dxfId="36" priority="37">
      <formula>LEN(TRIM(C31))=0</formula>
    </cfRule>
  </conditionalFormatting>
  <conditionalFormatting sqref="D40:D45">
    <cfRule type="containsText" dxfId="35" priority="36" operator="containsText" text="х!">
      <formula>NOT(ISERROR(SEARCH("х!",D40)))</formula>
    </cfRule>
  </conditionalFormatting>
  <conditionalFormatting sqref="D40:D45">
    <cfRule type="containsBlanks" dxfId="34" priority="35">
      <formula>LEN(TRIM(D40))=0</formula>
    </cfRule>
  </conditionalFormatting>
  <conditionalFormatting sqref="E40:E45">
    <cfRule type="containsText" dxfId="33" priority="34" operator="containsText" text="х!">
      <formula>NOT(ISERROR(SEARCH("х!",E40)))</formula>
    </cfRule>
  </conditionalFormatting>
  <conditionalFormatting sqref="E40:E45">
    <cfRule type="containsBlanks" dxfId="32" priority="33">
      <formula>LEN(TRIM(E40))=0</formula>
    </cfRule>
  </conditionalFormatting>
  <conditionalFormatting sqref="F40:F45">
    <cfRule type="containsText" dxfId="31" priority="32" operator="containsText" text="х!">
      <formula>NOT(ISERROR(SEARCH("х!",F40)))</formula>
    </cfRule>
  </conditionalFormatting>
  <conditionalFormatting sqref="F40:F45">
    <cfRule type="containsBlanks" dxfId="30" priority="31">
      <formula>LEN(TRIM(F40))=0</formula>
    </cfRule>
  </conditionalFormatting>
  <conditionalFormatting sqref="D46">
    <cfRule type="containsText" dxfId="29" priority="30" operator="containsText" text="х!">
      <formula>NOT(ISERROR(SEARCH("х!",D46)))</formula>
    </cfRule>
  </conditionalFormatting>
  <conditionalFormatting sqref="D46">
    <cfRule type="containsBlanks" dxfId="28" priority="29">
      <formula>LEN(TRIM(D46))=0</formula>
    </cfRule>
  </conditionalFormatting>
  <conditionalFormatting sqref="E46">
    <cfRule type="containsText" dxfId="27" priority="28" operator="containsText" text="х!">
      <formula>NOT(ISERROR(SEARCH("х!",E46)))</formula>
    </cfRule>
  </conditionalFormatting>
  <conditionalFormatting sqref="E46">
    <cfRule type="containsBlanks" dxfId="26" priority="27">
      <formula>LEN(TRIM(E46))=0</formula>
    </cfRule>
  </conditionalFormatting>
  <conditionalFormatting sqref="F46">
    <cfRule type="containsText" dxfId="25" priority="26" operator="containsText" text="х!">
      <formula>NOT(ISERROR(SEARCH("х!",F46)))</formula>
    </cfRule>
  </conditionalFormatting>
  <conditionalFormatting sqref="F46">
    <cfRule type="containsBlanks" dxfId="24" priority="25">
      <formula>LEN(TRIM(F46))=0</formula>
    </cfRule>
  </conditionalFormatting>
  <conditionalFormatting sqref="L41">
    <cfRule type="containsText" dxfId="23" priority="24" operator="containsText" text="х!">
      <formula>NOT(ISERROR(SEARCH("х!",L41)))</formula>
    </cfRule>
  </conditionalFormatting>
  <conditionalFormatting sqref="L41">
    <cfRule type="containsBlanks" dxfId="22" priority="23">
      <formula>LEN(TRIM(L41))=0</formula>
    </cfRule>
  </conditionalFormatting>
  <conditionalFormatting sqref="L33">
    <cfRule type="containsText" dxfId="21" priority="22" operator="containsText" text="х!">
      <formula>NOT(ISERROR(SEARCH("х!",L33)))</formula>
    </cfRule>
  </conditionalFormatting>
  <conditionalFormatting sqref="L33">
    <cfRule type="containsBlanks" dxfId="20" priority="21">
      <formula>LEN(TRIM(L33))=0</formula>
    </cfRule>
  </conditionalFormatting>
  <conditionalFormatting sqref="I56:K60 I49:K54 H55:L55 C49:G60">
    <cfRule type="containsText" dxfId="19" priority="20" operator="containsText" text="х!">
      <formula>NOT(ISERROR(SEARCH("х!",C49)))</formula>
    </cfRule>
  </conditionalFormatting>
  <conditionalFormatting sqref="I56:K60 I49:K54 H55:L55 C49:G60">
    <cfRule type="containsBlanks" dxfId="18" priority="19">
      <formula>LEN(TRIM(C49))=0</formula>
    </cfRule>
  </conditionalFormatting>
  <conditionalFormatting sqref="L57">
    <cfRule type="containsText" dxfId="17" priority="18" operator="containsText" text="х!">
      <formula>NOT(ISERROR(SEARCH("х!",L57)))</formula>
    </cfRule>
  </conditionalFormatting>
  <conditionalFormatting sqref="L57">
    <cfRule type="containsBlanks" dxfId="16" priority="17">
      <formula>LEN(TRIM(L57))=0</formula>
    </cfRule>
  </conditionalFormatting>
  <conditionalFormatting sqref="L50">
    <cfRule type="containsText" dxfId="15" priority="16" operator="containsText" text="х!">
      <formula>NOT(ISERROR(SEARCH("х!",L50)))</formula>
    </cfRule>
  </conditionalFormatting>
  <conditionalFormatting sqref="L50">
    <cfRule type="containsBlanks" dxfId="14" priority="15">
      <formula>LEN(TRIM(L50))=0</formula>
    </cfRule>
  </conditionalFormatting>
  <conditionalFormatting sqref="AC40:AC45">
    <cfRule type="containsText" dxfId="13" priority="14" operator="containsText" text="х!">
      <formula>NOT(ISERROR(SEARCH("х!",AC40)))</formula>
    </cfRule>
  </conditionalFormatting>
  <conditionalFormatting sqref="AC40:AC45">
    <cfRule type="containsBlanks" dxfId="12" priority="13">
      <formula>LEN(TRIM(AC40))=0</formula>
    </cfRule>
  </conditionalFormatting>
  <conditionalFormatting sqref="AC46">
    <cfRule type="containsText" dxfId="11" priority="12" operator="containsText" text="х!">
      <formula>NOT(ISERROR(SEARCH("х!",AC46)))</formula>
    </cfRule>
  </conditionalFormatting>
  <conditionalFormatting sqref="AC46">
    <cfRule type="containsBlanks" dxfId="10" priority="11">
      <formula>LEN(TRIM(AC46))=0</formula>
    </cfRule>
  </conditionalFormatting>
  <conditionalFormatting sqref="AC48">
    <cfRule type="containsText" dxfId="9" priority="10" operator="containsText" text="х!">
      <formula>NOT(ISERROR(SEARCH("х!",AC48)))</formula>
    </cfRule>
  </conditionalFormatting>
  <conditionalFormatting sqref="AC48">
    <cfRule type="containsBlanks" dxfId="8" priority="9">
      <formula>LEN(TRIM(AC48))=0</formula>
    </cfRule>
  </conditionalFormatting>
  <conditionalFormatting sqref="AC31:AC46">
    <cfRule type="containsText" dxfId="7" priority="8" operator="containsText" text="х!">
      <formula>NOT(ISERROR(SEARCH("х!",AC31)))</formula>
    </cfRule>
  </conditionalFormatting>
  <conditionalFormatting sqref="AC31:AC46">
    <cfRule type="containsBlanks" dxfId="6" priority="7">
      <formula>LEN(TRIM(AC31))=0</formula>
    </cfRule>
  </conditionalFormatting>
  <conditionalFormatting sqref="AC40:AC45">
    <cfRule type="containsText" dxfId="5" priority="6" operator="containsText" text="х!">
      <formula>NOT(ISERROR(SEARCH("х!",AC40)))</formula>
    </cfRule>
  </conditionalFormatting>
  <conditionalFormatting sqref="AC40:AC45">
    <cfRule type="containsBlanks" dxfId="4" priority="5">
      <formula>LEN(TRIM(AC40))=0</formula>
    </cfRule>
  </conditionalFormatting>
  <conditionalFormatting sqref="AC46">
    <cfRule type="containsText" dxfId="3" priority="4" operator="containsText" text="х!">
      <formula>NOT(ISERROR(SEARCH("х!",AC46)))</formula>
    </cfRule>
  </conditionalFormatting>
  <conditionalFormatting sqref="AC46">
    <cfRule type="containsBlanks" dxfId="2" priority="3">
      <formula>LEN(TRIM(AC46))=0</formula>
    </cfRule>
  </conditionalFormatting>
  <conditionalFormatting sqref="AC49:AC60">
    <cfRule type="containsText" dxfId="1" priority="2" operator="containsText" text="х!">
      <formula>NOT(ISERROR(SEARCH("х!",AC49)))</formula>
    </cfRule>
  </conditionalFormatting>
  <conditionalFormatting sqref="AC49:AC60">
    <cfRule type="containsBlanks" dxfId="0" priority="1">
      <formula>LEN(TRIM(AC49))=0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258"/>
      <c r="AP1" s="258"/>
      <c r="AQ1" s="258"/>
      <c r="AR1" s="258"/>
      <c r="AS1" s="258"/>
      <c r="AT1" s="258"/>
      <c r="AU1" s="258"/>
      <c r="AV1" s="258"/>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1" t="s">
        <v>9</v>
      </c>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O3" s="261"/>
      <c r="AP3" s="261"/>
      <c r="AQ3" s="261"/>
      <c r="AR3" s="261"/>
      <c r="AS3" s="261"/>
      <c r="AT3" s="261"/>
      <c r="AU3" s="261"/>
      <c r="AV3" s="261"/>
    </row>
    <row r="4" spans="1:48" ht="12" customHeight="1">
      <c r="A4" s="261"/>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H4" s="261"/>
      <c r="AI4" s="261"/>
      <c r="AJ4" s="261"/>
      <c r="AK4" s="261"/>
      <c r="AL4" s="261"/>
      <c r="AM4" s="261"/>
      <c r="AN4" s="261"/>
      <c r="AO4" s="261"/>
      <c r="AP4" s="261"/>
      <c r="AQ4" s="261"/>
      <c r="AR4" s="261"/>
      <c r="AS4" s="261"/>
      <c r="AT4" s="261"/>
      <c r="AU4" s="261"/>
      <c r="AV4" s="261"/>
    </row>
    <row r="5" spans="1:48" ht="15.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5.75">
      <c r="A6" s="259" t="s">
        <v>8</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c r="AP6" s="259"/>
      <c r="AQ6" s="259"/>
      <c r="AR6" s="259"/>
      <c r="AS6" s="259"/>
      <c r="AT6" s="259"/>
      <c r="AU6" s="259"/>
      <c r="AV6" s="259"/>
    </row>
    <row r="7" spans="1:48" ht="12" customHeight="1">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5.75">
      <c r="A8" s="263" t="str">
        <f>' 1. паспорт местополож'!A8:C8</f>
        <v>J_ДВОСТ-131</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ht="15.75">
      <c r="A9" s="259" t="s">
        <v>7</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2.75" customHeight="1">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5.75">
      <c r="A11" s="263" t="str">
        <f>' 1. паспорт местополож'!A11:C11</f>
        <v xml:space="preserve">Техническое перевооружение объекта Подстанция трансформаторная ТП-25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ht="15.75">
      <c r="A12" s="259" t="s">
        <v>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c r="AP13" s="290"/>
      <c r="AQ13" s="290"/>
      <c r="AR13" s="290"/>
      <c r="AS13" s="290"/>
      <c r="AT13" s="290"/>
      <c r="AU13" s="290"/>
      <c r="AV13" s="290"/>
    </row>
    <row r="14" spans="1:48" ht="14.25" customHeight="1">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ht="15.75">
      <c r="A15" s="290"/>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c r="AS15" s="290"/>
      <c r="AT15" s="290"/>
      <c r="AU15" s="290"/>
      <c r="AV15" s="290"/>
    </row>
    <row r="16" spans="1:48" s="162" customFormat="1" ht="34.5" customHeight="1">
      <c r="A16" s="345" t="s">
        <v>319</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55" s="163" customFormat="1" ht="140.25" customHeight="1">
      <c r="A17" s="340" t="s">
        <v>320</v>
      </c>
      <c r="B17" s="347" t="s">
        <v>321</v>
      </c>
      <c r="C17" s="340" t="s">
        <v>322</v>
      </c>
      <c r="D17" s="340" t="s">
        <v>323</v>
      </c>
      <c r="E17" s="350" t="s">
        <v>324</v>
      </c>
      <c r="F17" s="351"/>
      <c r="G17" s="351"/>
      <c r="H17" s="351"/>
      <c r="I17" s="351"/>
      <c r="J17" s="351"/>
      <c r="K17" s="351"/>
      <c r="L17" s="352"/>
      <c r="M17" s="340" t="s">
        <v>325</v>
      </c>
      <c r="N17" s="340" t="s">
        <v>326</v>
      </c>
      <c r="O17" s="340" t="s">
        <v>327</v>
      </c>
      <c r="P17" s="339" t="s">
        <v>328</v>
      </c>
      <c r="Q17" s="339" t="s">
        <v>329</v>
      </c>
      <c r="R17" s="339" t="s">
        <v>330</v>
      </c>
      <c r="S17" s="339" t="s">
        <v>331</v>
      </c>
      <c r="T17" s="339"/>
      <c r="U17" s="339" t="s">
        <v>332</v>
      </c>
      <c r="V17" s="339" t="s">
        <v>333</v>
      </c>
      <c r="W17" s="339" t="s">
        <v>334</v>
      </c>
      <c r="X17" s="339" t="s">
        <v>335</v>
      </c>
      <c r="Y17" s="339" t="s">
        <v>336</v>
      </c>
      <c r="Z17" s="342" t="s">
        <v>337</v>
      </c>
      <c r="AA17" s="339" t="s">
        <v>338</v>
      </c>
      <c r="AB17" s="339" t="s">
        <v>339</v>
      </c>
      <c r="AC17" s="339" t="s">
        <v>340</v>
      </c>
      <c r="AD17" s="339" t="s">
        <v>341</v>
      </c>
      <c r="AE17" s="339" t="s">
        <v>342</v>
      </c>
      <c r="AF17" s="339" t="s">
        <v>343</v>
      </c>
      <c r="AG17" s="339"/>
      <c r="AH17" s="339"/>
      <c r="AI17" s="339"/>
      <c r="AJ17" s="339"/>
      <c r="AK17" s="339"/>
      <c r="AL17" s="339" t="s">
        <v>344</v>
      </c>
      <c r="AM17" s="339"/>
      <c r="AN17" s="339"/>
      <c r="AO17" s="339"/>
      <c r="AP17" s="339" t="s">
        <v>345</v>
      </c>
      <c r="AQ17" s="339"/>
      <c r="AR17" s="339" t="s">
        <v>346</v>
      </c>
      <c r="AS17" s="339" t="s">
        <v>347</v>
      </c>
      <c r="AT17" s="339" t="s">
        <v>348</v>
      </c>
      <c r="AU17" s="339" t="s">
        <v>349</v>
      </c>
      <c r="AV17" s="339" t="s">
        <v>350</v>
      </c>
    </row>
    <row r="18" spans="1:55" s="163" customFormat="1" ht="19.5">
      <c r="A18" s="346"/>
      <c r="B18" s="348"/>
      <c r="C18" s="346"/>
      <c r="D18" s="346"/>
      <c r="E18" s="340" t="s">
        <v>351</v>
      </c>
      <c r="F18" s="335" t="s">
        <v>303</v>
      </c>
      <c r="G18" s="335" t="s">
        <v>305</v>
      </c>
      <c r="H18" s="335" t="s">
        <v>307</v>
      </c>
      <c r="I18" s="333" t="s">
        <v>352</v>
      </c>
      <c r="J18" s="333" t="s">
        <v>353</v>
      </c>
      <c r="K18" s="333" t="s">
        <v>354</v>
      </c>
      <c r="L18" s="335" t="s">
        <v>34</v>
      </c>
      <c r="M18" s="346"/>
      <c r="N18" s="346"/>
      <c r="O18" s="346"/>
      <c r="P18" s="339"/>
      <c r="Q18" s="339"/>
      <c r="R18" s="339"/>
      <c r="S18" s="337" t="s">
        <v>1</v>
      </c>
      <c r="T18" s="337" t="s">
        <v>355</v>
      </c>
      <c r="U18" s="339"/>
      <c r="V18" s="339"/>
      <c r="W18" s="339"/>
      <c r="X18" s="339"/>
      <c r="Y18" s="339"/>
      <c r="Z18" s="339"/>
      <c r="AA18" s="339"/>
      <c r="AB18" s="339"/>
      <c r="AC18" s="339"/>
      <c r="AD18" s="339"/>
      <c r="AE18" s="339"/>
      <c r="AF18" s="339" t="s">
        <v>356</v>
      </c>
      <c r="AG18" s="339"/>
      <c r="AH18" s="339" t="s">
        <v>357</v>
      </c>
      <c r="AI18" s="339"/>
      <c r="AJ18" s="340" t="s">
        <v>358</v>
      </c>
      <c r="AK18" s="340" t="s">
        <v>359</v>
      </c>
      <c r="AL18" s="340" t="s">
        <v>360</v>
      </c>
      <c r="AM18" s="340" t="s">
        <v>361</v>
      </c>
      <c r="AN18" s="340" t="s">
        <v>362</v>
      </c>
      <c r="AO18" s="340" t="s">
        <v>363</v>
      </c>
      <c r="AP18" s="340" t="s">
        <v>364</v>
      </c>
      <c r="AQ18" s="343" t="s">
        <v>355</v>
      </c>
      <c r="AR18" s="339"/>
      <c r="AS18" s="339"/>
      <c r="AT18" s="339"/>
      <c r="AU18" s="339"/>
      <c r="AV18" s="339"/>
    </row>
    <row r="19" spans="1:55" s="163" customFormat="1" ht="78">
      <c r="A19" s="341"/>
      <c r="B19" s="349"/>
      <c r="C19" s="341"/>
      <c r="D19" s="341"/>
      <c r="E19" s="341"/>
      <c r="F19" s="336"/>
      <c r="G19" s="336"/>
      <c r="H19" s="336"/>
      <c r="I19" s="334"/>
      <c r="J19" s="334"/>
      <c r="K19" s="334"/>
      <c r="L19" s="336"/>
      <c r="M19" s="341"/>
      <c r="N19" s="341"/>
      <c r="O19" s="341"/>
      <c r="P19" s="339"/>
      <c r="Q19" s="339"/>
      <c r="R19" s="339"/>
      <c r="S19" s="338"/>
      <c r="T19" s="338"/>
      <c r="U19" s="339"/>
      <c r="V19" s="339"/>
      <c r="W19" s="339"/>
      <c r="X19" s="339"/>
      <c r="Y19" s="339"/>
      <c r="Z19" s="339"/>
      <c r="AA19" s="339"/>
      <c r="AB19" s="339"/>
      <c r="AC19" s="339"/>
      <c r="AD19" s="339"/>
      <c r="AE19" s="339"/>
      <c r="AF19" s="164" t="s">
        <v>365</v>
      </c>
      <c r="AG19" s="164" t="s">
        <v>366</v>
      </c>
      <c r="AH19" s="165" t="s">
        <v>1</v>
      </c>
      <c r="AI19" s="165" t="s">
        <v>355</v>
      </c>
      <c r="AJ19" s="341"/>
      <c r="AK19" s="341"/>
      <c r="AL19" s="341"/>
      <c r="AM19" s="341"/>
      <c r="AN19" s="341"/>
      <c r="AO19" s="341"/>
      <c r="AP19" s="341"/>
      <c r="AQ19" s="344"/>
      <c r="AR19" s="339"/>
      <c r="AS19" s="339"/>
      <c r="AT19" s="339"/>
      <c r="AU19" s="339"/>
      <c r="AV19" s="339"/>
    </row>
    <row r="20" spans="1:55" s="243" customFormat="1" ht="18.75">
      <c r="A20" s="242">
        <v>1</v>
      </c>
      <c r="B20" s="242">
        <v>2</v>
      </c>
      <c r="C20" s="242">
        <v>4</v>
      </c>
      <c r="D20" s="242">
        <v>5</v>
      </c>
      <c r="E20" s="242">
        <v>6</v>
      </c>
      <c r="F20" s="242">
        <f>E20+1</f>
        <v>7</v>
      </c>
      <c r="G20" s="242">
        <f t="shared" ref="G20:AV20" si="0">F20+1</f>
        <v>8</v>
      </c>
      <c r="H20" s="242">
        <f t="shared" si="0"/>
        <v>9</v>
      </c>
      <c r="I20" s="242">
        <f t="shared" si="0"/>
        <v>10</v>
      </c>
      <c r="J20" s="242">
        <f t="shared" si="0"/>
        <v>11</v>
      </c>
      <c r="K20" s="242">
        <f t="shared" si="0"/>
        <v>12</v>
      </c>
      <c r="L20" s="242">
        <f t="shared" si="0"/>
        <v>13</v>
      </c>
      <c r="M20" s="242">
        <f t="shared" si="0"/>
        <v>14</v>
      </c>
      <c r="N20" s="242">
        <f t="shared" si="0"/>
        <v>15</v>
      </c>
      <c r="O20" s="242">
        <f t="shared" si="0"/>
        <v>16</v>
      </c>
      <c r="P20" s="242">
        <f t="shared" si="0"/>
        <v>17</v>
      </c>
      <c r="Q20" s="242">
        <f t="shared" si="0"/>
        <v>18</v>
      </c>
      <c r="R20" s="242">
        <f t="shared" si="0"/>
        <v>19</v>
      </c>
      <c r="S20" s="242">
        <f t="shared" si="0"/>
        <v>20</v>
      </c>
      <c r="T20" s="242">
        <f t="shared" si="0"/>
        <v>21</v>
      </c>
      <c r="U20" s="242">
        <f t="shared" si="0"/>
        <v>22</v>
      </c>
      <c r="V20" s="242">
        <f t="shared" si="0"/>
        <v>23</v>
      </c>
      <c r="W20" s="242">
        <f t="shared" si="0"/>
        <v>24</v>
      </c>
      <c r="X20" s="242">
        <f t="shared" si="0"/>
        <v>25</v>
      </c>
      <c r="Y20" s="242">
        <f t="shared" si="0"/>
        <v>26</v>
      </c>
      <c r="Z20" s="242">
        <f t="shared" si="0"/>
        <v>27</v>
      </c>
      <c r="AA20" s="242">
        <f t="shared" si="0"/>
        <v>28</v>
      </c>
      <c r="AB20" s="242">
        <f t="shared" si="0"/>
        <v>29</v>
      </c>
      <c r="AC20" s="242">
        <f t="shared" si="0"/>
        <v>30</v>
      </c>
      <c r="AD20" s="242">
        <f t="shared" si="0"/>
        <v>31</v>
      </c>
      <c r="AE20" s="242">
        <f t="shared" si="0"/>
        <v>32</v>
      </c>
      <c r="AF20" s="242">
        <f t="shared" si="0"/>
        <v>33</v>
      </c>
      <c r="AG20" s="242">
        <f t="shared" si="0"/>
        <v>34</v>
      </c>
      <c r="AH20" s="242">
        <f t="shared" si="0"/>
        <v>35</v>
      </c>
      <c r="AI20" s="242">
        <f t="shared" si="0"/>
        <v>36</v>
      </c>
      <c r="AJ20" s="242">
        <f t="shared" si="0"/>
        <v>37</v>
      </c>
      <c r="AK20" s="242">
        <f t="shared" si="0"/>
        <v>38</v>
      </c>
      <c r="AL20" s="242">
        <f t="shared" si="0"/>
        <v>39</v>
      </c>
      <c r="AM20" s="242">
        <f t="shared" si="0"/>
        <v>40</v>
      </c>
      <c r="AN20" s="242">
        <f t="shared" si="0"/>
        <v>41</v>
      </c>
      <c r="AO20" s="242">
        <f t="shared" si="0"/>
        <v>42</v>
      </c>
      <c r="AP20" s="242">
        <f t="shared" si="0"/>
        <v>43</v>
      </c>
      <c r="AQ20" s="242">
        <f t="shared" si="0"/>
        <v>44</v>
      </c>
      <c r="AR20" s="242">
        <f t="shared" si="0"/>
        <v>45</v>
      </c>
      <c r="AS20" s="242">
        <f t="shared" si="0"/>
        <v>46</v>
      </c>
      <c r="AT20" s="242">
        <f t="shared" si="0"/>
        <v>47</v>
      </c>
      <c r="AU20" s="242">
        <f t="shared" si="0"/>
        <v>48</v>
      </c>
      <c r="AV20" s="242">
        <f t="shared" si="0"/>
        <v>49</v>
      </c>
    </row>
    <row r="21" spans="1:55" s="168" customFormat="1" ht="35.25" customHeight="1">
      <c r="A21" s="239" t="s">
        <v>243</v>
      </c>
      <c r="B21" s="166" t="s">
        <v>243</v>
      </c>
      <c r="C21" s="166" t="s">
        <v>243</v>
      </c>
      <c r="D21" s="239" t="s">
        <v>243</v>
      </c>
      <c r="E21" s="239" t="s">
        <v>243</v>
      </c>
      <c r="F21" s="239" t="s">
        <v>243</v>
      </c>
      <c r="G21" s="239" t="s">
        <v>243</v>
      </c>
      <c r="H21" s="239" t="s">
        <v>243</v>
      </c>
      <c r="I21" s="239" t="s">
        <v>243</v>
      </c>
      <c r="J21" s="239" t="s">
        <v>243</v>
      </c>
      <c r="K21" s="239" t="s">
        <v>243</v>
      </c>
      <c r="L21" s="239" t="s">
        <v>243</v>
      </c>
      <c r="M21" s="166" t="s">
        <v>243</v>
      </c>
      <c r="N21" s="166" t="s">
        <v>243</v>
      </c>
      <c r="O21" s="166" t="s">
        <v>243</v>
      </c>
      <c r="P21" s="240" t="s">
        <v>243</v>
      </c>
      <c r="Q21" s="166" t="s">
        <v>243</v>
      </c>
      <c r="R21" s="240" t="s">
        <v>243</v>
      </c>
      <c r="S21" s="166" t="s">
        <v>243</v>
      </c>
      <c r="T21" s="166" t="s">
        <v>243</v>
      </c>
      <c r="U21" s="239" t="s">
        <v>243</v>
      </c>
      <c r="V21" s="239" t="s">
        <v>243</v>
      </c>
      <c r="W21" s="166" t="s">
        <v>243</v>
      </c>
      <c r="X21" s="240" t="s">
        <v>243</v>
      </c>
      <c r="Y21" s="166" t="s">
        <v>243</v>
      </c>
      <c r="Z21" s="241" t="s">
        <v>243</v>
      </c>
      <c r="AA21" s="240" t="s">
        <v>243</v>
      </c>
      <c r="AB21" s="240" t="s">
        <v>243</v>
      </c>
      <c r="AC21" s="240" t="s">
        <v>243</v>
      </c>
      <c r="AD21" s="240" t="s">
        <v>243</v>
      </c>
      <c r="AE21" s="240" t="s">
        <v>243</v>
      </c>
      <c r="AF21" s="239" t="s">
        <v>243</v>
      </c>
      <c r="AG21" s="166" t="s">
        <v>243</v>
      </c>
      <c r="AH21" s="241" t="s">
        <v>243</v>
      </c>
      <c r="AI21" s="241" t="s">
        <v>243</v>
      </c>
      <c r="AJ21" s="241" t="s">
        <v>243</v>
      </c>
      <c r="AK21" s="241" t="s">
        <v>243</v>
      </c>
      <c r="AL21" s="166" t="s">
        <v>243</v>
      </c>
      <c r="AM21" s="166" t="s">
        <v>243</v>
      </c>
      <c r="AN21" s="241" t="s">
        <v>243</v>
      </c>
      <c r="AO21" s="166" t="s">
        <v>243</v>
      </c>
      <c r="AP21" s="241" t="s">
        <v>243</v>
      </c>
      <c r="AQ21" s="241" t="s">
        <v>243</v>
      </c>
      <c r="AR21" s="241" t="s">
        <v>243</v>
      </c>
      <c r="AS21" s="241" t="s">
        <v>243</v>
      </c>
      <c r="AT21" s="241" t="s">
        <v>243</v>
      </c>
      <c r="AU21" s="166" t="s">
        <v>243</v>
      </c>
      <c r="AV21" s="166" t="s">
        <v>243</v>
      </c>
      <c r="AW21" s="167"/>
      <c r="AX21" s="167"/>
      <c r="AY21" s="167"/>
      <c r="AZ21" s="167"/>
      <c r="BA21" s="167"/>
      <c r="BB21" s="167"/>
      <c r="BC21" s="167"/>
    </row>
    <row r="22" spans="1:55" s="171" customFormat="1" ht="26.25" customHeight="1">
      <c r="A22" s="169"/>
      <c r="B22" s="170"/>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331"/>
      <c r="AB22" s="331"/>
      <c r="AC22" s="331"/>
      <c r="AD22" s="331"/>
      <c r="AE22" s="331"/>
      <c r="AF22" s="331"/>
      <c r="AG22" s="331"/>
      <c r="AH22" s="331"/>
      <c r="AI22" s="331"/>
      <c r="AJ22" s="331"/>
      <c r="AK22" s="331"/>
      <c r="AL22" s="332"/>
      <c r="AM22" s="332"/>
      <c r="AN22" s="332"/>
      <c r="AO22" s="332"/>
      <c r="AP22" s="332"/>
      <c r="AQ22" s="332"/>
      <c r="AR22" s="332"/>
      <c r="AS22" s="332"/>
      <c r="AT22" s="332"/>
      <c r="AU22" s="332"/>
      <c r="AV22" s="332"/>
      <c r="AW22" s="169"/>
      <c r="AX22" s="169"/>
      <c r="AY22" s="169"/>
      <c r="AZ22" s="169"/>
      <c r="BA22" s="169"/>
      <c r="BB22" s="169"/>
      <c r="BC22" s="16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8" zoomScale="70" zoomScaleNormal="90" zoomScaleSheetLayoutView="70" workbookViewId="0">
      <selection activeCell="B37" sqref="B37"/>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4" t="str">
        <f>' 1. паспорт местополож'!A1:C1</f>
        <v>Год раскрытия информации: 2019 год</v>
      </c>
      <c r="B1" s="354"/>
      <c r="C1" s="172"/>
      <c r="D1" s="172"/>
      <c r="E1" s="172"/>
      <c r="F1" s="172"/>
      <c r="G1" s="172"/>
      <c r="H1" s="172"/>
      <c r="I1" s="172"/>
    </row>
    <row r="2" spans="1:9" ht="18.75">
      <c r="A2" s="174"/>
      <c r="B2" s="174"/>
      <c r="C2" s="174"/>
      <c r="D2" s="175"/>
      <c r="E2" s="175"/>
      <c r="F2" s="175"/>
      <c r="G2" s="175"/>
      <c r="H2" s="175"/>
      <c r="I2" s="175"/>
    </row>
    <row r="3" spans="1:9" ht="18.75">
      <c r="A3" s="261" t="s">
        <v>9</v>
      </c>
      <c r="B3" s="261"/>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3"/>
      <c r="C8" s="176"/>
      <c r="D8" s="63"/>
      <c r="E8" s="63"/>
      <c r="F8" s="63"/>
      <c r="G8" s="63"/>
      <c r="H8" s="63"/>
      <c r="I8" s="63"/>
    </row>
    <row r="9" spans="1:9" ht="18" customHeight="1">
      <c r="A9" s="263" t="str">
        <f>' 1. паспорт местополож'!A8:C8</f>
        <v>J_ДВОСТ-131</v>
      </c>
      <c r="B9" s="263"/>
      <c r="C9" s="176"/>
      <c r="D9" s="63"/>
      <c r="E9" s="63"/>
      <c r="F9" s="63"/>
      <c r="G9" s="63"/>
      <c r="H9" s="63"/>
      <c r="I9" s="63"/>
    </row>
    <row r="10" spans="1:9">
      <c r="A10" s="259" t="s">
        <v>7</v>
      </c>
      <c r="B10" s="259"/>
      <c r="C10" s="64"/>
      <c r="D10" s="64"/>
      <c r="E10" s="64"/>
      <c r="F10" s="64"/>
      <c r="G10" s="64"/>
      <c r="H10" s="64"/>
      <c r="I10" s="64"/>
    </row>
    <row r="11" spans="1:9" ht="18.75">
      <c r="A11" s="112"/>
      <c r="B11" s="112"/>
      <c r="C11" s="112"/>
      <c r="D11" s="9"/>
      <c r="E11" s="9"/>
      <c r="F11" s="9"/>
      <c r="G11" s="9"/>
      <c r="H11" s="9"/>
      <c r="I11" s="9"/>
    </row>
    <row r="12" spans="1:9">
      <c r="A12" s="263" t="str">
        <f>' 1. паспорт местополож'!A11:C11</f>
        <v xml:space="preserve">Техническое перевооружение объекта Подстанция трансформаторная ТП-25  </v>
      </c>
      <c r="B12" s="263"/>
      <c r="C12" s="176"/>
      <c r="D12" s="63"/>
      <c r="E12" s="63"/>
      <c r="F12" s="63"/>
      <c r="G12" s="63"/>
      <c r="H12" s="63"/>
      <c r="I12" s="63"/>
    </row>
    <row r="13" spans="1:9">
      <c r="A13" s="259" t="s">
        <v>5</v>
      </c>
      <c r="B13" s="259"/>
      <c r="C13" s="64"/>
      <c r="D13" s="64"/>
      <c r="E13" s="64"/>
      <c r="F13" s="64"/>
      <c r="G13" s="64"/>
      <c r="H13" s="64"/>
      <c r="I13" s="64"/>
    </row>
    <row r="14" spans="1:9">
      <c r="A14" s="38"/>
      <c r="B14" s="38"/>
      <c r="C14" s="177"/>
    </row>
    <row r="15" spans="1:9">
      <c r="A15" s="353" t="s">
        <v>367</v>
      </c>
      <c r="B15" s="353"/>
      <c r="C15" s="178"/>
    </row>
    <row r="16" spans="1:9">
      <c r="A16" s="353" t="s">
        <v>368</v>
      </c>
      <c r="B16" s="353"/>
      <c r="C16" s="179"/>
    </row>
    <row r="17" spans="1:3" ht="16.5" thickBot="1">
      <c r="A17" s="38"/>
      <c r="B17" s="38"/>
      <c r="C17" s="179"/>
    </row>
    <row r="18" spans="1:3" ht="16.5" thickBot="1">
      <c r="A18" s="180" t="s">
        <v>369</v>
      </c>
      <c r="B18" s="244" t="str">
        <f>A12</f>
        <v xml:space="preserve">Техническое перевооружение объекта Подстанция трансформаторная ТП-25  </v>
      </c>
    </row>
    <row r="19" spans="1:3" ht="16.5" thickBot="1">
      <c r="A19" s="180" t="s">
        <v>370</v>
      </c>
      <c r="B19" s="244" t="s">
        <v>495</v>
      </c>
    </row>
    <row r="20" spans="1:3" ht="16.5" thickBot="1">
      <c r="A20" s="180" t="s">
        <v>371</v>
      </c>
      <c r="B20" s="244" t="s">
        <v>243</v>
      </c>
    </row>
    <row r="21" spans="1:3" ht="16.5" thickBot="1">
      <c r="A21" s="180" t="s">
        <v>372</v>
      </c>
      <c r="B21" s="244" t="s">
        <v>498</v>
      </c>
    </row>
    <row r="22" spans="1:3" ht="16.5" thickBot="1">
      <c r="A22" s="182" t="s">
        <v>373</v>
      </c>
      <c r="B22" s="246" t="s">
        <v>506</v>
      </c>
    </row>
    <row r="23" spans="1:3" ht="16.5" thickBot="1">
      <c r="A23" s="183" t="s">
        <v>374</v>
      </c>
      <c r="B23" s="244" t="s">
        <v>243</v>
      </c>
    </row>
    <row r="24" spans="1:3" ht="16.5" thickBot="1">
      <c r="A24" s="184" t="s">
        <v>375</v>
      </c>
      <c r="B24" s="245" t="s">
        <v>243</v>
      </c>
    </row>
    <row r="25" spans="1:3" ht="16.5" thickBot="1">
      <c r="A25" s="185" t="s">
        <v>376</v>
      </c>
      <c r="B25" s="244" t="s">
        <v>243</v>
      </c>
    </row>
    <row r="26" spans="1:3" ht="16.5" thickBot="1">
      <c r="A26" s="186" t="s">
        <v>377</v>
      </c>
      <c r="B26" s="244" t="s">
        <v>243</v>
      </c>
    </row>
    <row r="27" spans="1:3" ht="16.5" thickBot="1">
      <c r="A27" s="186" t="s">
        <v>378</v>
      </c>
      <c r="B27" s="244" t="s">
        <v>243</v>
      </c>
    </row>
    <row r="28" spans="1:3" ht="16.5" thickBot="1">
      <c r="A28" s="185" t="s">
        <v>379</v>
      </c>
      <c r="B28" s="244" t="s">
        <v>243</v>
      </c>
    </row>
    <row r="29" spans="1:3" ht="16.5" thickBot="1">
      <c r="A29" s="186" t="s">
        <v>380</v>
      </c>
      <c r="B29" s="244" t="s">
        <v>243</v>
      </c>
    </row>
    <row r="30" spans="1:3" ht="16.5" thickBot="1">
      <c r="A30" s="185" t="s">
        <v>381</v>
      </c>
      <c r="B30" s="244" t="s">
        <v>243</v>
      </c>
    </row>
    <row r="31" spans="1:3" ht="16.5" thickBot="1">
      <c r="A31" s="185" t="s">
        <v>382</v>
      </c>
      <c r="B31" s="244" t="s">
        <v>243</v>
      </c>
    </row>
    <row r="32" spans="1:3" ht="16.5" thickBot="1">
      <c r="A32" s="185" t="s">
        <v>383</v>
      </c>
      <c r="B32" s="244" t="s">
        <v>243</v>
      </c>
    </row>
    <row r="33" spans="1:2" ht="16.5" thickBot="1">
      <c r="A33" s="185" t="s">
        <v>384</v>
      </c>
      <c r="B33" s="244" t="s">
        <v>243</v>
      </c>
    </row>
    <row r="34" spans="1:2" ht="29.25" thickBot="1">
      <c r="A34" s="186" t="s">
        <v>385</v>
      </c>
      <c r="B34" s="244" t="s">
        <v>243</v>
      </c>
    </row>
    <row r="35" spans="1:2" ht="16.5" thickBot="1">
      <c r="A35" s="185" t="s">
        <v>381</v>
      </c>
      <c r="B35" s="244" t="s">
        <v>243</v>
      </c>
    </row>
    <row r="36" spans="1:2" ht="16.5" thickBot="1">
      <c r="A36" s="185" t="s">
        <v>382</v>
      </c>
      <c r="B36" s="244" t="s">
        <v>243</v>
      </c>
    </row>
    <row r="37" spans="1:2" ht="16.5" thickBot="1">
      <c r="A37" s="185" t="s">
        <v>383</v>
      </c>
      <c r="B37" s="244" t="s">
        <v>243</v>
      </c>
    </row>
    <row r="38" spans="1:2" ht="16.5" thickBot="1">
      <c r="A38" s="185" t="s">
        <v>384</v>
      </c>
      <c r="B38" s="244" t="s">
        <v>243</v>
      </c>
    </row>
    <row r="39" spans="1:2" ht="16.5" thickBot="1">
      <c r="A39" s="186" t="s">
        <v>386</v>
      </c>
      <c r="B39" s="244" t="s">
        <v>243</v>
      </c>
    </row>
    <row r="40" spans="1:2" ht="16.5" thickBot="1">
      <c r="A40" s="185" t="s">
        <v>381</v>
      </c>
      <c r="B40" s="244" t="s">
        <v>243</v>
      </c>
    </row>
    <row r="41" spans="1:2" ht="16.5" thickBot="1">
      <c r="A41" s="185" t="s">
        <v>382</v>
      </c>
      <c r="B41" s="244" t="s">
        <v>243</v>
      </c>
    </row>
    <row r="42" spans="1:2" ht="16.5" thickBot="1">
      <c r="A42" s="185" t="s">
        <v>383</v>
      </c>
      <c r="B42" s="244" t="s">
        <v>243</v>
      </c>
    </row>
    <row r="43" spans="1:2" ht="16.5" thickBot="1">
      <c r="A43" s="185" t="s">
        <v>384</v>
      </c>
      <c r="B43" s="244" t="s">
        <v>243</v>
      </c>
    </row>
    <row r="44" spans="1:2" ht="29.25" thickBot="1">
      <c r="A44" s="187" t="s">
        <v>387</v>
      </c>
      <c r="B44" s="244" t="s">
        <v>243</v>
      </c>
    </row>
    <row r="45" spans="1:2" ht="16.5" thickBot="1">
      <c r="A45" s="188" t="s">
        <v>379</v>
      </c>
      <c r="B45" s="244" t="s">
        <v>243</v>
      </c>
    </row>
    <row r="46" spans="1:2" ht="16.5" thickBot="1">
      <c r="A46" s="188" t="s">
        <v>388</v>
      </c>
      <c r="B46" s="244" t="s">
        <v>243</v>
      </c>
    </row>
    <row r="47" spans="1:2" ht="16.5" thickBot="1">
      <c r="A47" s="188" t="s">
        <v>389</v>
      </c>
      <c r="B47" s="244" t="s">
        <v>243</v>
      </c>
    </row>
    <row r="48" spans="1:2" ht="16.5" thickBot="1">
      <c r="A48" s="188" t="s">
        <v>390</v>
      </c>
      <c r="B48" s="244" t="s">
        <v>243</v>
      </c>
    </row>
    <row r="49" spans="1:2" ht="16.5" thickBot="1">
      <c r="A49" s="182" t="s">
        <v>391</v>
      </c>
      <c r="B49" s="244" t="s">
        <v>243</v>
      </c>
    </row>
    <row r="50" spans="1:2" ht="16.5" thickBot="1">
      <c r="A50" s="182" t="s">
        <v>392</v>
      </c>
      <c r="B50" s="244" t="s">
        <v>243</v>
      </c>
    </row>
    <row r="51" spans="1:2" ht="16.5" thickBot="1">
      <c r="A51" s="182" t="s">
        <v>393</v>
      </c>
      <c r="B51" s="244" t="s">
        <v>243</v>
      </c>
    </row>
    <row r="52" spans="1:2" ht="16.5" thickBot="1">
      <c r="A52" s="183" t="s">
        <v>394</v>
      </c>
      <c r="B52" s="244" t="s">
        <v>243</v>
      </c>
    </row>
    <row r="53" spans="1:2" ht="15.75" customHeight="1" thickBot="1">
      <c r="A53" s="187" t="s">
        <v>395</v>
      </c>
      <c r="B53" s="244" t="s">
        <v>243</v>
      </c>
    </row>
    <row r="54" spans="1:2" ht="16.5" thickBot="1">
      <c r="A54" s="189" t="s">
        <v>396</v>
      </c>
      <c r="B54" s="244" t="s">
        <v>243</v>
      </c>
    </row>
    <row r="55" spans="1:2" ht="16.5" thickBot="1">
      <c r="A55" s="189" t="s">
        <v>397</v>
      </c>
      <c r="B55" s="244" t="s">
        <v>243</v>
      </c>
    </row>
    <row r="56" spans="1:2" ht="16.5" thickBot="1">
      <c r="A56" s="189" t="s">
        <v>398</v>
      </c>
      <c r="B56" s="244" t="s">
        <v>243</v>
      </c>
    </row>
    <row r="57" spans="1:2" ht="16.5" thickBot="1">
      <c r="A57" s="189" t="s">
        <v>399</v>
      </c>
      <c r="B57" s="244" t="s">
        <v>243</v>
      </c>
    </row>
    <row r="58" spans="1:2" ht="16.5" thickBot="1">
      <c r="A58" s="190" t="s">
        <v>400</v>
      </c>
      <c r="B58" s="244" t="s">
        <v>243</v>
      </c>
    </row>
    <row r="59" spans="1:2" ht="16.5" thickBot="1">
      <c r="A59" s="188" t="s">
        <v>401</v>
      </c>
      <c r="B59" s="244" t="s">
        <v>243</v>
      </c>
    </row>
    <row r="60" spans="1:2" ht="29.25" thickBot="1">
      <c r="A60" s="182" t="s">
        <v>402</v>
      </c>
      <c r="B60" s="244" t="s">
        <v>243</v>
      </c>
    </row>
    <row r="61" spans="1:2" ht="16.5" thickBot="1">
      <c r="A61" s="188" t="s">
        <v>379</v>
      </c>
      <c r="B61" s="244" t="s">
        <v>243</v>
      </c>
    </row>
    <row r="62" spans="1:2" ht="16.5" thickBot="1">
      <c r="A62" s="188" t="s">
        <v>403</v>
      </c>
      <c r="B62" s="244" t="s">
        <v>243</v>
      </c>
    </row>
    <row r="63" spans="1:2" ht="16.5" thickBot="1">
      <c r="A63" s="188" t="s">
        <v>404</v>
      </c>
      <c r="B63" s="244" t="s">
        <v>243</v>
      </c>
    </row>
    <row r="64" spans="1:2" ht="16.5" thickBot="1">
      <c r="A64" s="191" t="s">
        <v>405</v>
      </c>
      <c r="B64" s="244" t="s">
        <v>243</v>
      </c>
    </row>
    <row r="65" spans="1:3" ht="16.5" thickBot="1">
      <c r="A65" s="182" t="s">
        <v>406</v>
      </c>
      <c r="B65" s="244" t="s">
        <v>243</v>
      </c>
    </row>
    <row r="66" spans="1:3" ht="16.5" thickBot="1">
      <c r="A66" s="189" t="s">
        <v>407</v>
      </c>
      <c r="B66" s="244" t="s">
        <v>243</v>
      </c>
    </row>
    <row r="67" spans="1:3" ht="16.5" thickBot="1">
      <c r="A67" s="189" t="s">
        <v>408</v>
      </c>
      <c r="B67" s="244" t="s">
        <v>243</v>
      </c>
    </row>
    <row r="68" spans="1:3" ht="16.5" thickBot="1">
      <c r="A68" s="189" t="s">
        <v>409</v>
      </c>
      <c r="B68" s="244" t="s">
        <v>243</v>
      </c>
    </row>
    <row r="69" spans="1:3" ht="16.5" thickBot="1">
      <c r="A69" s="192" t="s">
        <v>410</v>
      </c>
      <c r="B69" s="244" t="s">
        <v>243</v>
      </c>
    </row>
    <row r="70" spans="1:3" ht="15.75" customHeight="1" thickBot="1">
      <c r="A70" s="187" t="s">
        <v>411</v>
      </c>
      <c r="B70" s="244" t="s">
        <v>243</v>
      </c>
    </row>
    <row r="71" spans="1:3" ht="16.5" thickBot="1">
      <c r="A71" s="189" t="s">
        <v>412</v>
      </c>
      <c r="B71" s="244" t="s">
        <v>243</v>
      </c>
    </row>
    <row r="72" spans="1:3" ht="16.5" thickBot="1">
      <c r="A72" s="189" t="s">
        <v>413</v>
      </c>
      <c r="B72" s="244" t="s">
        <v>243</v>
      </c>
    </row>
    <row r="73" spans="1:3" ht="16.5" thickBot="1">
      <c r="A73" s="189" t="s">
        <v>414</v>
      </c>
      <c r="B73" s="244" t="s">
        <v>243</v>
      </c>
    </row>
    <row r="74" spans="1:3" ht="16.5" thickBot="1">
      <c r="A74" s="189" t="s">
        <v>415</v>
      </c>
      <c r="B74" s="244" t="s">
        <v>243</v>
      </c>
    </row>
    <row r="75" spans="1:3" ht="16.5" thickBot="1">
      <c r="A75" s="193" t="s">
        <v>416</v>
      </c>
      <c r="B75" s="244"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4" t="s">
        <v>478</v>
      </c>
      <c r="B1" s="364"/>
      <c r="C1" s="364"/>
      <c r="D1" s="364"/>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row>
    <row r="2" spans="1:30" ht="27.75" customHeight="1">
      <c r="A2" s="366"/>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row>
    <row r="3" spans="1:30" ht="15" customHeight="1">
      <c r="A3" s="360" t="s">
        <v>417</v>
      </c>
      <c r="B3" s="360" t="s">
        <v>418</v>
      </c>
      <c r="C3" s="367" t="s">
        <v>419</v>
      </c>
      <c r="D3" s="368"/>
      <c r="E3" s="369"/>
      <c r="F3" s="363" t="s">
        <v>420</v>
      </c>
      <c r="G3" s="363"/>
      <c r="H3" s="363"/>
      <c r="I3" s="363"/>
      <c r="J3" s="363"/>
      <c r="K3" s="363" t="s">
        <v>421</v>
      </c>
      <c r="L3" s="363"/>
      <c r="M3" s="363"/>
      <c r="N3" s="363"/>
      <c r="O3" s="363"/>
      <c r="P3" s="363" t="s">
        <v>422</v>
      </c>
      <c r="Q3" s="363"/>
      <c r="R3" s="363"/>
      <c r="S3" s="363"/>
      <c r="T3" s="363"/>
      <c r="U3" s="363" t="s">
        <v>423</v>
      </c>
      <c r="V3" s="363"/>
      <c r="W3" s="363"/>
      <c r="X3" s="363"/>
      <c r="Y3" s="363"/>
      <c r="Z3" s="363" t="s">
        <v>424</v>
      </c>
      <c r="AA3" s="363"/>
      <c r="AB3" s="363"/>
      <c r="AC3" s="363"/>
      <c r="AD3" s="363"/>
    </row>
    <row r="4" spans="1:30" ht="15" customHeight="1">
      <c r="A4" s="361"/>
      <c r="B4" s="361"/>
      <c r="C4" s="370"/>
      <c r="D4" s="371"/>
      <c r="E4" s="372"/>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60" t="s">
        <v>244</v>
      </c>
      <c r="B5" s="363" t="s">
        <v>430</v>
      </c>
      <c r="C5" s="356" t="s">
        <v>431</v>
      </c>
      <c r="D5" s="356"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1"/>
      <c r="B6" s="363"/>
      <c r="C6" s="356"/>
      <c r="D6" s="356"/>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1"/>
      <c r="B7" s="363"/>
      <c r="C7" s="356"/>
      <c r="D7" s="356"/>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1"/>
      <c r="B8" s="363"/>
      <c r="C8" s="356"/>
      <c r="D8" s="356" t="s">
        <v>435</v>
      </c>
      <c r="E8" s="356"/>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1"/>
      <c r="B9" s="363"/>
      <c r="C9" s="356" t="s">
        <v>436</v>
      </c>
      <c r="D9" s="356" t="s">
        <v>437</v>
      </c>
      <c r="E9" s="356"/>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1"/>
      <c r="B10" s="363"/>
      <c r="C10" s="356"/>
      <c r="D10" s="356" t="s">
        <v>438</v>
      </c>
      <c r="E10" s="356"/>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1"/>
      <c r="B11" s="363"/>
      <c r="C11" s="204" t="s">
        <v>439</v>
      </c>
      <c r="D11" s="356" t="s">
        <v>440</v>
      </c>
      <c r="E11" s="356"/>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1"/>
      <c r="B12" s="355" t="s">
        <v>441</v>
      </c>
      <c r="C12" s="356" t="s">
        <v>431</v>
      </c>
      <c r="D12" s="356"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1"/>
      <c r="B13" s="355"/>
      <c r="C13" s="356"/>
      <c r="D13" s="356"/>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1"/>
      <c r="B14" s="355"/>
      <c r="C14" s="356"/>
      <c r="D14" s="356"/>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1"/>
      <c r="B15" s="355"/>
      <c r="C15" s="356"/>
      <c r="D15" s="356" t="s">
        <v>435</v>
      </c>
      <c r="E15" s="356"/>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1"/>
      <c r="B16" s="355"/>
      <c r="C16" s="356" t="s">
        <v>436</v>
      </c>
      <c r="D16" s="356" t="s">
        <v>437</v>
      </c>
      <c r="E16" s="356"/>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1"/>
      <c r="B17" s="355"/>
      <c r="C17" s="356"/>
      <c r="D17" s="356" t="s">
        <v>438</v>
      </c>
      <c r="E17" s="356"/>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1"/>
      <c r="B18" s="355"/>
      <c r="C18" s="204" t="s">
        <v>439</v>
      </c>
      <c r="D18" s="358" t="s">
        <v>440</v>
      </c>
      <c r="E18" s="359"/>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1"/>
      <c r="B19" s="355" t="s">
        <v>442</v>
      </c>
      <c r="C19" s="356" t="s">
        <v>431</v>
      </c>
      <c r="D19" s="356"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1"/>
      <c r="B20" s="355"/>
      <c r="C20" s="356"/>
      <c r="D20" s="356"/>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1"/>
      <c r="B21" s="355"/>
      <c r="C21" s="356"/>
      <c r="D21" s="356"/>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1"/>
      <c r="B22" s="355"/>
      <c r="C22" s="356"/>
      <c r="D22" s="356" t="s">
        <v>435</v>
      </c>
      <c r="E22" s="356"/>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1"/>
      <c r="B23" s="355"/>
      <c r="C23" s="356" t="s">
        <v>436</v>
      </c>
      <c r="D23" s="356" t="s">
        <v>437</v>
      </c>
      <c r="E23" s="356"/>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1"/>
      <c r="B24" s="355"/>
      <c r="C24" s="356"/>
      <c r="D24" s="356" t="s">
        <v>438</v>
      </c>
      <c r="E24" s="356"/>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1"/>
      <c r="B25" s="355"/>
      <c r="C25" s="204" t="s">
        <v>439</v>
      </c>
      <c r="D25" s="356" t="s">
        <v>440</v>
      </c>
      <c r="E25" s="356"/>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1"/>
      <c r="B26" s="355" t="s">
        <v>443</v>
      </c>
      <c r="C26" s="356" t="s">
        <v>431</v>
      </c>
      <c r="D26" s="356"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1"/>
      <c r="B27" s="355"/>
      <c r="C27" s="356"/>
      <c r="D27" s="356"/>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1"/>
      <c r="B28" s="355"/>
      <c r="C28" s="356"/>
      <c r="D28" s="356"/>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1"/>
      <c r="B29" s="355"/>
      <c r="C29" s="356"/>
      <c r="D29" s="356" t="s">
        <v>435</v>
      </c>
      <c r="E29" s="356"/>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1"/>
      <c r="B30" s="355"/>
      <c r="C30" s="356" t="s">
        <v>436</v>
      </c>
      <c r="D30" s="356" t="s">
        <v>437</v>
      </c>
      <c r="E30" s="356"/>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1"/>
      <c r="B31" s="355"/>
      <c r="C31" s="356"/>
      <c r="D31" s="356" t="s">
        <v>438</v>
      </c>
      <c r="E31" s="356"/>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1"/>
      <c r="B32" s="355"/>
      <c r="C32" s="204" t="s">
        <v>439</v>
      </c>
      <c r="D32" s="356" t="s">
        <v>440</v>
      </c>
      <c r="E32" s="356"/>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1"/>
      <c r="B33" s="355" t="s">
        <v>444</v>
      </c>
      <c r="C33" s="356" t="s">
        <v>431</v>
      </c>
      <c r="D33" s="356"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1"/>
      <c r="B34" s="355"/>
      <c r="C34" s="356"/>
      <c r="D34" s="356"/>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1"/>
      <c r="B35" s="355"/>
      <c r="C35" s="356"/>
      <c r="D35" s="356"/>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1"/>
      <c r="B36" s="355"/>
      <c r="C36" s="356"/>
      <c r="D36" s="356" t="s">
        <v>435</v>
      </c>
      <c r="E36" s="356"/>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1"/>
      <c r="B37" s="355"/>
      <c r="C37" s="356" t="s">
        <v>436</v>
      </c>
      <c r="D37" s="356" t="s">
        <v>437</v>
      </c>
      <c r="E37" s="356"/>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1"/>
      <c r="B38" s="355"/>
      <c r="C38" s="356"/>
      <c r="D38" s="356" t="s">
        <v>438</v>
      </c>
      <c r="E38" s="356"/>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1"/>
      <c r="B39" s="355"/>
      <c r="C39" s="204" t="s">
        <v>439</v>
      </c>
      <c r="D39" s="356" t="s">
        <v>440</v>
      </c>
      <c r="E39" s="356"/>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1"/>
      <c r="B40" s="355" t="s">
        <v>425</v>
      </c>
      <c r="C40" s="356" t="s">
        <v>431</v>
      </c>
      <c r="D40" s="356"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1"/>
      <c r="B41" s="355"/>
      <c r="C41" s="356"/>
      <c r="D41" s="356"/>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1"/>
      <c r="B42" s="355"/>
      <c r="C42" s="356"/>
      <c r="D42" s="356"/>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1"/>
      <c r="B43" s="355"/>
      <c r="C43" s="356"/>
      <c r="D43" s="356" t="s">
        <v>435</v>
      </c>
      <c r="E43" s="356"/>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1"/>
      <c r="B44" s="355"/>
      <c r="C44" s="356" t="s">
        <v>436</v>
      </c>
      <c r="D44" s="356" t="s">
        <v>437</v>
      </c>
      <c r="E44" s="356"/>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1"/>
      <c r="B45" s="355"/>
      <c r="C45" s="357"/>
      <c r="D45" s="356" t="s">
        <v>438</v>
      </c>
      <c r="E45" s="356"/>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2"/>
      <c r="B46" s="355"/>
      <c r="C46" s="199" t="s">
        <v>439</v>
      </c>
      <c r="D46" s="356" t="s">
        <v>440</v>
      </c>
      <c r="E46" s="356"/>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3" t="s">
        <v>479</v>
      </c>
      <c r="B1" s="384"/>
      <c r="C1" s="384"/>
      <c r="D1" s="384"/>
      <c r="E1" s="384"/>
      <c r="F1" s="384"/>
      <c r="G1" s="384"/>
      <c r="H1" s="384"/>
      <c r="I1" s="384"/>
      <c r="J1" s="384"/>
      <c r="K1" s="384"/>
      <c r="L1" s="384"/>
      <c r="M1" s="384"/>
      <c r="N1" s="384"/>
      <c r="O1" s="384"/>
      <c r="P1" s="384"/>
      <c r="Q1" s="384"/>
      <c r="R1" s="385"/>
      <c r="S1" s="385"/>
    </row>
    <row r="2" spans="1:19" ht="15.75" thickBot="1"/>
    <row r="3" spans="1:19" ht="15" customHeight="1" thickBot="1">
      <c r="A3" s="386" t="s">
        <v>448</v>
      </c>
      <c r="B3" s="388" t="s">
        <v>449</v>
      </c>
      <c r="C3" s="386" t="s">
        <v>450</v>
      </c>
      <c r="D3" s="376" t="s">
        <v>451</v>
      </c>
      <c r="E3" s="376" t="s">
        <v>452</v>
      </c>
      <c r="F3" s="376" t="s">
        <v>453</v>
      </c>
      <c r="G3" s="376" t="s">
        <v>454</v>
      </c>
      <c r="H3" s="376"/>
      <c r="I3" s="376"/>
      <c r="J3" s="376"/>
      <c r="K3" s="376"/>
      <c r="L3" s="376"/>
      <c r="M3" s="376"/>
      <c r="N3" s="376"/>
      <c r="O3" s="376" t="s">
        <v>455</v>
      </c>
      <c r="P3" s="389"/>
      <c r="Q3" s="389"/>
      <c r="R3" s="376" t="s">
        <v>456</v>
      </c>
      <c r="S3" s="389"/>
    </row>
    <row r="4" spans="1:19" ht="25.5" customHeight="1" thickBot="1">
      <c r="A4" s="386"/>
      <c r="B4" s="388"/>
      <c r="C4" s="386"/>
      <c r="D4" s="376"/>
      <c r="E4" s="376"/>
      <c r="F4" s="376"/>
      <c r="G4" s="376" t="s">
        <v>457</v>
      </c>
      <c r="H4" s="376"/>
      <c r="I4" s="376" t="s">
        <v>458</v>
      </c>
      <c r="J4" s="376"/>
      <c r="K4" s="376" t="s">
        <v>459</v>
      </c>
      <c r="L4" s="376"/>
      <c r="M4" s="376" t="s">
        <v>460</v>
      </c>
      <c r="N4" s="376"/>
      <c r="O4" s="376"/>
      <c r="P4" s="389"/>
      <c r="Q4" s="389"/>
      <c r="R4" s="389"/>
      <c r="S4" s="389"/>
    </row>
    <row r="5" spans="1:19" ht="30" customHeight="1" thickBot="1">
      <c r="A5" s="387"/>
      <c r="B5" s="387"/>
      <c r="C5" s="387"/>
      <c r="D5" s="387"/>
      <c r="E5" s="387"/>
      <c r="F5" s="387"/>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77" t="s">
        <v>467</v>
      </c>
      <c r="B23" s="378"/>
      <c r="C23" s="379"/>
      <c r="D23" s="380"/>
      <c r="E23" s="381"/>
      <c r="F23" s="382"/>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73" t="s">
        <v>468</v>
      </c>
      <c r="B25" s="374"/>
      <c r="C25" s="374"/>
      <c r="D25" s="374"/>
      <c r="E25" s="374"/>
      <c r="F25" s="374"/>
      <c r="G25" s="374"/>
      <c r="H25" s="374"/>
      <c r="I25" s="374"/>
      <c r="J25" s="374"/>
      <c r="K25" s="374"/>
      <c r="L25" s="374"/>
      <c r="M25" s="375"/>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1" t="s">
        <v>9</v>
      </c>
      <c r="B3" s="261"/>
      <c r="C3" s="261"/>
      <c r="D3" s="261"/>
      <c r="E3" s="261"/>
      <c r="F3" s="261"/>
      <c r="G3" s="261"/>
      <c r="H3" s="261"/>
      <c r="I3" s="261"/>
      <c r="J3" s="261"/>
      <c r="K3" s="261"/>
      <c r="L3" s="261"/>
      <c r="M3" s="261"/>
      <c r="N3" s="261"/>
      <c r="O3" s="261"/>
      <c r="P3" s="261"/>
      <c r="Q3" s="261"/>
      <c r="R3" s="261"/>
      <c r="S3" s="261"/>
      <c r="T3" s="11"/>
      <c r="U3" s="11"/>
      <c r="V3" s="11"/>
      <c r="W3" s="11"/>
      <c r="X3" s="11"/>
      <c r="Y3" s="11"/>
      <c r="Z3" s="11"/>
      <c r="AA3" s="11"/>
      <c r="AB3" s="11"/>
    </row>
    <row r="4" spans="1:28" s="10" customFormat="1" ht="18.75">
      <c r="A4" s="261"/>
      <c r="B4" s="261"/>
      <c r="C4" s="261"/>
      <c r="D4" s="261"/>
      <c r="E4" s="261"/>
      <c r="F4" s="261"/>
      <c r="G4" s="261"/>
      <c r="H4" s="261"/>
      <c r="I4" s="261"/>
      <c r="J4" s="261"/>
      <c r="K4" s="261"/>
      <c r="L4" s="261"/>
      <c r="M4" s="261"/>
      <c r="N4" s="261"/>
      <c r="O4" s="261"/>
      <c r="P4" s="261"/>
      <c r="Q4" s="261"/>
      <c r="R4" s="261"/>
      <c r="S4" s="261"/>
      <c r="T4" s="11"/>
      <c r="U4" s="11"/>
      <c r="V4" s="11"/>
      <c r="W4" s="11"/>
      <c r="X4" s="11"/>
      <c r="Y4" s="11"/>
      <c r="Z4" s="11"/>
      <c r="AA4" s="11"/>
      <c r="AB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11"/>
      <c r="U5" s="11"/>
      <c r="V5" s="11"/>
      <c r="W5" s="11"/>
      <c r="X5" s="11"/>
      <c r="Y5" s="11"/>
      <c r="Z5" s="11"/>
      <c r="AA5" s="11"/>
      <c r="AB5" s="11"/>
    </row>
    <row r="6" spans="1:28" s="10" customFormat="1" ht="18.75">
      <c r="A6" s="259" t="s">
        <v>8</v>
      </c>
      <c r="B6" s="259"/>
      <c r="C6" s="259"/>
      <c r="D6" s="259"/>
      <c r="E6" s="259"/>
      <c r="F6" s="259"/>
      <c r="G6" s="259"/>
      <c r="H6" s="259"/>
      <c r="I6" s="259"/>
      <c r="J6" s="259"/>
      <c r="K6" s="259"/>
      <c r="L6" s="259"/>
      <c r="M6" s="259"/>
      <c r="N6" s="259"/>
      <c r="O6" s="259"/>
      <c r="P6" s="259"/>
      <c r="Q6" s="259"/>
      <c r="R6" s="259"/>
      <c r="S6" s="259"/>
      <c r="T6" s="11"/>
      <c r="U6" s="11"/>
      <c r="V6" s="11"/>
      <c r="W6" s="11"/>
      <c r="X6" s="11"/>
      <c r="Y6" s="11"/>
      <c r="Z6" s="11"/>
      <c r="AA6" s="11"/>
      <c r="AB6" s="11"/>
    </row>
    <row r="7" spans="1:28" s="10" customFormat="1" ht="18.75">
      <c r="A7" s="261"/>
      <c r="B7" s="261"/>
      <c r="C7" s="261"/>
      <c r="D7" s="261"/>
      <c r="E7" s="261"/>
      <c r="F7" s="261"/>
      <c r="G7" s="261"/>
      <c r="H7" s="261"/>
      <c r="I7" s="261"/>
      <c r="J7" s="261"/>
      <c r="K7" s="261"/>
      <c r="L7" s="261"/>
      <c r="M7" s="261"/>
      <c r="N7" s="261"/>
      <c r="O7" s="261"/>
      <c r="P7" s="261"/>
      <c r="Q7" s="261"/>
      <c r="R7" s="261"/>
      <c r="S7" s="261"/>
      <c r="T7" s="11"/>
      <c r="U7" s="11"/>
      <c r="V7" s="11"/>
      <c r="W7" s="11"/>
      <c r="X7" s="11"/>
      <c r="Y7" s="11"/>
      <c r="Z7" s="11"/>
      <c r="AA7" s="11"/>
      <c r="AB7" s="11"/>
    </row>
    <row r="8" spans="1:28" s="10" customFormat="1" ht="18.75">
      <c r="A8" s="263" t="str">
        <f>' 1. паспорт местополож'!A8:C8</f>
        <v>J_ДВОСТ-131</v>
      </c>
      <c r="B8" s="263"/>
      <c r="C8" s="263"/>
      <c r="D8" s="263"/>
      <c r="E8" s="263"/>
      <c r="F8" s="263"/>
      <c r="G8" s="263"/>
      <c r="H8" s="263"/>
      <c r="I8" s="263"/>
      <c r="J8" s="263"/>
      <c r="K8" s="263"/>
      <c r="L8" s="263"/>
      <c r="M8" s="263"/>
      <c r="N8" s="263"/>
      <c r="O8" s="263"/>
      <c r="P8" s="263"/>
      <c r="Q8" s="263"/>
      <c r="R8" s="263"/>
      <c r="S8" s="263"/>
      <c r="T8" s="11"/>
      <c r="U8" s="11"/>
      <c r="V8" s="11"/>
      <c r="W8" s="11"/>
      <c r="X8" s="11"/>
      <c r="Y8" s="11"/>
      <c r="Z8" s="11"/>
      <c r="AA8" s="11"/>
      <c r="AB8" s="11"/>
    </row>
    <row r="9" spans="1:28" s="10" customFormat="1" ht="18.75">
      <c r="A9" s="259" t="s">
        <v>7</v>
      </c>
      <c r="B9" s="259"/>
      <c r="C9" s="259"/>
      <c r="D9" s="259"/>
      <c r="E9" s="259"/>
      <c r="F9" s="259"/>
      <c r="G9" s="259"/>
      <c r="H9" s="259"/>
      <c r="I9" s="259"/>
      <c r="J9" s="259"/>
      <c r="K9" s="259"/>
      <c r="L9" s="259"/>
      <c r="M9" s="259"/>
      <c r="N9" s="259"/>
      <c r="O9" s="259"/>
      <c r="P9" s="259"/>
      <c r="Q9" s="259"/>
      <c r="R9" s="259"/>
      <c r="S9" s="25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3" t="str">
        <f>' 1. паспорт местополож'!A11:C11</f>
        <v xml:space="preserve">Техническое перевооружение объекта Подстанция трансформаторная ТП-25  </v>
      </c>
      <c r="B11" s="263"/>
      <c r="C11" s="263"/>
      <c r="D11" s="263"/>
      <c r="E11" s="263"/>
      <c r="F11" s="263"/>
      <c r="G11" s="263"/>
      <c r="H11" s="263"/>
      <c r="I11" s="263"/>
      <c r="J11" s="263"/>
      <c r="K11" s="263"/>
      <c r="L11" s="263"/>
      <c r="M11" s="263"/>
      <c r="N11" s="263"/>
      <c r="O11" s="263"/>
      <c r="P11" s="263"/>
      <c r="Q11" s="263"/>
      <c r="R11" s="263"/>
      <c r="S11" s="263"/>
      <c r="T11" s="6"/>
      <c r="U11" s="6"/>
      <c r="V11" s="6"/>
      <c r="W11" s="6"/>
      <c r="X11" s="6"/>
      <c r="Y11" s="6"/>
      <c r="Z11" s="6"/>
      <c r="AA11" s="6"/>
      <c r="AB11" s="6"/>
    </row>
    <row r="12" spans="1:28" s="2" customFormat="1" ht="15" customHeight="1">
      <c r="A12" s="259" t="s">
        <v>5</v>
      </c>
      <c r="B12" s="259"/>
      <c r="C12" s="259"/>
      <c r="D12" s="259"/>
      <c r="E12" s="259"/>
      <c r="F12" s="259"/>
      <c r="G12" s="259"/>
      <c r="H12" s="259"/>
      <c r="I12" s="259"/>
      <c r="J12" s="259"/>
      <c r="K12" s="259"/>
      <c r="L12" s="259"/>
      <c r="M12" s="259"/>
      <c r="N12" s="259"/>
      <c r="O12" s="259"/>
      <c r="P12" s="259"/>
      <c r="Q12" s="259"/>
      <c r="R12" s="259"/>
      <c r="S12" s="259"/>
      <c r="T12" s="4"/>
      <c r="U12" s="4"/>
      <c r="V12" s="4"/>
      <c r="W12" s="4"/>
      <c r="X12" s="4"/>
      <c r="Y12" s="4"/>
      <c r="Z12" s="4"/>
      <c r="AA12" s="4"/>
      <c r="AB12" s="4"/>
    </row>
    <row r="13" spans="1:28" s="2" customFormat="1" ht="15" customHeight="1">
      <c r="A13" s="259"/>
      <c r="B13" s="259"/>
      <c r="C13" s="259"/>
      <c r="D13" s="259"/>
      <c r="E13" s="259"/>
      <c r="F13" s="259"/>
      <c r="G13" s="259"/>
      <c r="H13" s="259"/>
      <c r="I13" s="259"/>
      <c r="J13" s="259"/>
      <c r="K13" s="259"/>
      <c r="L13" s="259"/>
      <c r="M13" s="259"/>
      <c r="N13" s="259"/>
      <c r="O13" s="259"/>
      <c r="P13" s="259"/>
      <c r="Q13" s="259"/>
      <c r="R13" s="259"/>
      <c r="S13" s="259"/>
      <c r="T13" s="3"/>
      <c r="U13" s="3"/>
      <c r="V13" s="3"/>
      <c r="W13" s="3"/>
      <c r="X13" s="3"/>
      <c r="Y13" s="3"/>
    </row>
    <row r="14" spans="1:28" s="2" customFormat="1" ht="43.5" customHeight="1">
      <c r="A14" s="260" t="s">
        <v>194</v>
      </c>
      <c r="B14" s="260"/>
      <c r="C14" s="260"/>
      <c r="D14" s="260"/>
      <c r="E14" s="260"/>
      <c r="F14" s="260"/>
      <c r="G14" s="260"/>
      <c r="H14" s="260"/>
      <c r="I14" s="260"/>
      <c r="J14" s="260"/>
      <c r="K14" s="260"/>
      <c r="L14" s="260"/>
      <c r="M14" s="260"/>
      <c r="N14" s="260"/>
      <c r="O14" s="260"/>
      <c r="P14" s="260"/>
      <c r="Q14" s="260"/>
      <c r="R14" s="260"/>
      <c r="S14" s="260"/>
      <c r="T14" s="5"/>
      <c r="U14" s="5"/>
      <c r="V14" s="5"/>
      <c r="W14" s="5"/>
      <c r="X14" s="5"/>
      <c r="Y14" s="5"/>
      <c r="Z14" s="5"/>
      <c r="AA14" s="5"/>
      <c r="AB14" s="5"/>
    </row>
    <row r="15" spans="1:28" s="2" customFormat="1" ht="15" customHeight="1">
      <c r="A15" s="264"/>
      <c r="B15" s="264"/>
      <c r="C15" s="264"/>
      <c r="D15" s="264"/>
      <c r="E15" s="264"/>
      <c r="F15" s="264"/>
      <c r="G15" s="264"/>
      <c r="H15" s="264"/>
      <c r="I15" s="264"/>
      <c r="J15" s="264"/>
      <c r="K15" s="264"/>
      <c r="L15" s="264"/>
      <c r="M15" s="264"/>
      <c r="N15" s="264"/>
      <c r="O15" s="264"/>
      <c r="P15" s="264"/>
      <c r="Q15" s="264"/>
      <c r="R15" s="264"/>
      <c r="S15" s="264"/>
      <c r="T15" s="3"/>
      <c r="U15" s="3"/>
      <c r="V15" s="3"/>
      <c r="W15" s="3"/>
      <c r="X15" s="3"/>
      <c r="Y15" s="3"/>
    </row>
    <row r="16" spans="1:28" s="2" customFormat="1" ht="78" customHeight="1">
      <c r="A16" s="266" t="s">
        <v>4</v>
      </c>
      <c r="B16" s="265" t="s">
        <v>54</v>
      </c>
      <c r="C16" s="267" t="s">
        <v>141</v>
      </c>
      <c r="D16" s="265" t="s">
        <v>140</v>
      </c>
      <c r="E16" s="265" t="s">
        <v>53</v>
      </c>
      <c r="F16" s="265" t="s">
        <v>52</v>
      </c>
      <c r="G16" s="265" t="s">
        <v>136</v>
      </c>
      <c r="H16" s="265" t="s">
        <v>51</v>
      </c>
      <c r="I16" s="265" t="s">
        <v>50</v>
      </c>
      <c r="J16" s="265" t="s">
        <v>49</v>
      </c>
      <c r="K16" s="265" t="s">
        <v>48</v>
      </c>
      <c r="L16" s="265" t="s">
        <v>47</v>
      </c>
      <c r="M16" s="265" t="s">
        <v>46</v>
      </c>
      <c r="N16" s="265" t="s">
        <v>45</v>
      </c>
      <c r="O16" s="265" t="s">
        <v>44</v>
      </c>
      <c r="P16" s="265" t="s">
        <v>43</v>
      </c>
      <c r="Q16" s="265" t="s">
        <v>139</v>
      </c>
      <c r="R16" s="265"/>
      <c r="S16" s="265" t="s">
        <v>188</v>
      </c>
      <c r="T16" s="3"/>
      <c r="U16" s="3"/>
      <c r="V16" s="3"/>
      <c r="W16" s="3"/>
      <c r="X16" s="3"/>
      <c r="Y16" s="3"/>
    </row>
    <row r="17" spans="1:28" s="2" customFormat="1" ht="256.5" customHeight="1">
      <c r="A17" s="266"/>
      <c r="B17" s="265"/>
      <c r="C17" s="268"/>
      <c r="D17" s="265"/>
      <c r="E17" s="265"/>
      <c r="F17" s="265"/>
      <c r="G17" s="265"/>
      <c r="H17" s="265"/>
      <c r="I17" s="265"/>
      <c r="J17" s="265"/>
      <c r="K17" s="265"/>
      <c r="L17" s="265"/>
      <c r="M17" s="265"/>
      <c r="N17" s="265"/>
      <c r="O17" s="265"/>
      <c r="P17" s="265"/>
      <c r="Q17" s="79" t="s">
        <v>137</v>
      </c>
      <c r="R17" s="80" t="s">
        <v>138</v>
      </c>
      <c r="S17" s="26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0" zoomScale="85" zoomScaleNormal="60" zoomScaleSheetLayoutView="85" workbookViewId="0">
      <selection activeCell="B24" sqref="B24:R24"/>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row>
    <row r="2" spans="1:20" s="10" customFormat="1">
      <c r="A2" s="15"/>
      <c r="H2" s="14"/>
    </row>
    <row r="3" spans="1:20" s="10" customFormat="1">
      <c r="A3" s="261" t="s">
        <v>9</v>
      </c>
      <c r="B3" s="261"/>
      <c r="C3" s="261"/>
      <c r="D3" s="261"/>
      <c r="E3" s="261"/>
      <c r="F3" s="261"/>
      <c r="G3" s="261"/>
      <c r="H3" s="261"/>
      <c r="I3" s="261"/>
      <c r="J3" s="261"/>
      <c r="K3" s="261"/>
      <c r="L3" s="261"/>
      <c r="M3" s="261"/>
      <c r="N3" s="261"/>
      <c r="O3" s="261"/>
      <c r="P3" s="261"/>
      <c r="Q3" s="261"/>
      <c r="R3" s="261"/>
      <c r="S3" s="261"/>
      <c r="T3" s="261"/>
    </row>
    <row r="4" spans="1:20" s="10" customFormat="1">
      <c r="A4" s="261"/>
      <c r="B4" s="261"/>
      <c r="C4" s="261"/>
      <c r="D4" s="261"/>
      <c r="E4" s="261"/>
      <c r="F4" s="261"/>
      <c r="G4" s="261"/>
      <c r="H4" s="261"/>
      <c r="I4" s="261"/>
      <c r="J4" s="261"/>
      <c r="K4" s="261"/>
      <c r="L4" s="261"/>
      <c r="M4" s="261"/>
      <c r="N4" s="261"/>
      <c r="O4" s="261"/>
      <c r="P4" s="261"/>
      <c r="Q4" s="261"/>
      <c r="R4" s="261"/>
      <c r="S4" s="261"/>
      <c r="T4" s="261"/>
    </row>
    <row r="5" spans="1:20" s="10" customFormat="1" ht="18.75" customHeight="1">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row>
    <row r="6" spans="1:20" s="10" customFormat="1" ht="18.75" customHeight="1">
      <c r="A6" s="259" t="s">
        <v>8</v>
      </c>
      <c r="B6" s="259"/>
      <c r="C6" s="259"/>
      <c r="D6" s="259"/>
      <c r="E6" s="259"/>
      <c r="F6" s="259"/>
      <c r="G6" s="259"/>
      <c r="H6" s="259"/>
      <c r="I6" s="259"/>
      <c r="J6" s="259"/>
      <c r="K6" s="259"/>
      <c r="L6" s="259"/>
      <c r="M6" s="259"/>
      <c r="N6" s="259"/>
      <c r="O6" s="259"/>
      <c r="P6" s="259"/>
      <c r="Q6" s="259"/>
      <c r="R6" s="259"/>
      <c r="S6" s="259"/>
      <c r="T6" s="259"/>
    </row>
    <row r="7" spans="1:20" s="10" customFormat="1">
      <c r="A7" s="261"/>
      <c r="B7" s="261"/>
      <c r="C7" s="261"/>
      <c r="D7" s="261"/>
      <c r="E7" s="261"/>
      <c r="F7" s="261"/>
      <c r="G7" s="261"/>
      <c r="H7" s="261"/>
      <c r="I7" s="261"/>
      <c r="J7" s="261"/>
      <c r="K7" s="261"/>
      <c r="L7" s="261"/>
      <c r="M7" s="261"/>
      <c r="N7" s="261"/>
      <c r="O7" s="261"/>
      <c r="P7" s="261"/>
      <c r="Q7" s="261"/>
      <c r="R7" s="261"/>
      <c r="S7" s="261"/>
      <c r="T7" s="261"/>
    </row>
    <row r="8" spans="1:20" s="10" customFormat="1" ht="18.75" customHeight="1">
      <c r="A8" s="263" t="str">
        <f>' 1. паспорт местополож'!A8:C8</f>
        <v>J_ДВОСТ-131</v>
      </c>
      <c r="B8" s="263"/>
      <c r="C8" s="263"/>
      <c r="D8" s="263"/>
      <c r="E8" s="263"/>
      <c r="F8" s="263"/>
      <c r="G8" s="263"/>
      <c r="H8" s="263"/>
      <c r="I8" s="263"/>
      <c r="J8" s="263"/>
      <c r="K8" s="263"/>
      <c r="L8" s="263"/>
      <c r="M8" s="263"/>
      <c r="N8" s="263"/>
      <c r="O8" s="263"/>
      <c r="P8" s="263"/>
      <c r="Q8" s="263"/>
      <c r="R8" s="263"/>
      <c r="S8" s="263"/>
      <c r="T8" s="263"/>
    </row>
    <row r="9" spans="1:20" s="10" customFormat="1" ht="18.75" customHeight="1">
      <c r="A9" s="259" t="s">
        <v>7</v>
      </c>
      <c r="B9" s="259"/>
      <c r="C9" s="259"/>
      <c r="D9" s="259"/>
      <c r="E9" s="259"/>
      <c r="F9" s="259"/>
      <c r="G9" s="259"/>
      <c r="H9" s="259"/>
      <c r="I9" s="259"/>
      <c r="J9" s="259"/>
      <c r="K9" s="259"/>
      <c r="L9" s="259"/>
      <c r="M9" s="259"/>
      <c r="N9" s="259"/>
      <c r="O9" s="259"/>
      <c r="P9" s="259"/>
      <c r="Q9" s="259"/>
      <c r="R9" s="259"/>
      <c r="S9" s="259"/>
      <c r="T9" s="259"/>
    </row>
    <row r="10" spans="1:20" s="7" customFormat="1" ht="15.75" customHeight="1">
      <c r="A10" s="270"/>
      <c r="B10" s="270"/>
      <c r="C10" s="270"/>
      <c r="D10" s="270"/>
      <c r="E10" s="270"/>
      <c r="F10" s="270"/>
      <c r="G10" s="270"/>
      <c r="H10" s="270"/>
      <c r="I10" s="270"/>
      <c r="J10" s="270"/>
      <c r="K10" s="270"/>
      <c r="L10" s="270"/>
      <c r="M10" s="270"/>
      <c r="N10" s="270"/>
      <c r="O10" s="270"/>
      <c r="P10" s="270"/>
      <c r="Q10" s="270"/>
      <c r="R10" s="270"/>
      <c r="S10" s="270"/>
      <c r="T10" s="270"/>
    </row>
    <row r="11" spans="1:20" s="2" customFormat="1">
      <c r="A11" s="263" t="str">
        <f>' 1. паспорт местополож'!A11:C11</f>
        <v xml:space="preserve">Техническое перевооружение объекта Подстанция трансформаторная ТП-25  </v>
      </c>
      <c r="B11" s="263"/>
      <c r="C11" s="263"/>
      <c r="D11" s="263"/>
      <c r="E11" s="263"/>
      <c r="F11" s="263"/>
      <c r="G11" s="263"/>
      <c r="H11" s="263"/>
      <c r="I11" s="263"/>
      <c r="J11" s="263"/>
      <c r="K11" s="263"/>
      <c r="L11" s="263"/>
      <c r="M11" s="263"/>
      <c r="N11" s="263"/>
      <c r="O11" s="263"/>
      <c r="P11" s="263"/>
      <c r="Q11" s="263"/>
      <c r="R11" s="263"/>
      <c r="S11" s="263"/>
      <c r="T11" s="263"/>
    </row>
    <row r="12" spans="1:20" s="2" customFormat="1" ht="15" customHeight="1">
      <c r="A12" s="259" t="s">
        <v>5</v>
      </c>
      <c r="B12" s="259"/>
      <c r="C12" s="259"/>
      <c r="D12" s="259"/>
      <c r="E12" s="259"/>
      <c r="F12" s="259"/>
      <c r="G12" s="259"/>
      <c r="H12" s="259"/>
      <c r="I12" s="259"/>
      <c r="J12" s="259"/>
      <c r="K12" s="259"/>
      <c r="L12" s="259"/>
      <c r="M12" s="259"/>
      <c r="N12" s="259"/>
      <c r="O12" s="259"/>
      <c r="P12" s="259"/>
      <c r="Q12" s="259"/>
      <c r="R12" s="259"/>
      <c r="S12" s="259"/>
      <c r="T12" s="259"/>
    </row>
    <row r="13" spans="1:20" s="2" customFormat="1" ht="15" customHeight="1">
      <c r="A13" s="259"/>
      <c r="B13" s="259"/>
      <c r="C13" s="259"/>
      <c r="D13" s="259"/>
      <c r="E13" s="259"/>
      <c r="F13" s="259"/>
      <c r="G13" s="259"/>
      <c r="H13" s="259"/>
      <c r="I13" s="259"/>
      <c r="J13" s="259"/>
      <c r="K13" s="259"/>
      <c r="L13" s="259"/>
      <c r="M13" s="259"/>
      <c r="N13" s="259"/>
      <c r="O13" s="259"/>
      <c r="P13" s="259"/>
      <c r="Q13" s="259"/>
      <c r="R13" s="259"/>
      <c r="S13" s="259"/>
      <c r="T13" s="259"/>
    </row>
    <row r="14" spans="1:20" s="2" customFormat="1" ht="15" customHeight="1">
      <c r="A14" s="263" t="s">
        <v>199</v>
      </c>
      <c r="B14" s="263"/>
      <c r="C14" s="263"/>
      <c r="D14" s="263"/>
      <c r="E14" s="263"/>
      <c r="F14" s="263"/>
      <c r="G14" s="263"/>
      <c r="H14" s="263"/>
      <c r="I14" s="263"/>
      <c r="J14" s="263"/>
      <c r="K14" s="263"/>
      <c r="L14" s="263"/>
      <c r="M14" s="263"/>
      <c r="N14" s="263"/>
      <c r="O14" s="263"/>
      <c r="P14" s="263"/>
      <c r="Q14" s="263"/>
      <c r="R14" s="263"/>
      <c r="S14" s="263"/>
      <c r="T14" s="263"/>
    </row>
    <row r="15" spans="1:20" s="36" customFormat="1" ht="21" customHeight="1">
      <c r="A15" s="271"/>
      <c r="B15" s="271"/>
      <c r="C15" s="271"/>
      <c r="D15" s="271"/>
      <c r="E15" s="271"/>
      <c r="F15" s="271"/>
      <c r="G15" s="271"/>
      <c r="H15" s="271"/>
      <c r="I15" s="271"/>
      <c r="J15" s="271"/>
      <c r="K15" s="271"/>
      <c r="L15" s="271"/>
      <c r="M15" s="271"/>
      <c r="N15" s="271"/>
      <c r="O15" s="271"/>
      <c r="P15" s="271"/>
      <c r="Q15" s="271"/>
      <c r="R15" s="271"/>
      <c r="S15" s="271"/>
      <c r="T15" s="271"/>
    </row>
    <row r="16" spans="1:20" ht="46.5" customHeight="1">
      <c r="A16" s="272" t="s">
        <v>4</v>
      </c>
      <c r="B16" s="273" t="s">
        <v>484</v>
      </c>
      <c r="C16" s="273"/>
      <c r="D16" s="273" t="s">
        <v>76</v>
      </c>
      <c r="E16" s="273" t="s">
        <v>222</v>
      </c>
      <c r="F16" s="273"/>
      <c r="G16" s="273" t="s">
        <v>126</v>
      </c>
      <c r="H16" s="273"/>
      <c r="I16" s="273" t="s">
        <v>75</v>
      </c>
      <c r="J16" s="273"/>
      <c r="K16" s="273" t="s">
        <v>74</v>
      </c>
      <c r="L16" s="273" t="s">
        <v>73</v>
      </c>
      <c r="M16" s="273"/>
      <c r="N16" s="273" t="s">
        <v>229</v>
      </c>
      <c r="O16" s="273"/>
      <c r="P16" s="273" t="s">
        <v>72</v>
      </c>
      <c r="Q16" s="269" t="s">
        <v>71</v>
      </c>
      <c r="R16" s="269"/>
      <c r="S16" s="269" t="s">
        <v>70</v>
      </c>
      <c r="T16" s="269"/>
    </row>
    <row r="17" spans="1:113" ht="121.5" customHeight="1">
      <c r="A17" s="272"/>
      <c r="B17" s="273"/>
      <c r="C17" s="273"/>
      <c r="D17" s="273"/>
      <c r="E17" s="273"/>
      <c r="F17" s="273"/>
      <c r="G17" s="273"/>
      <c r="H17" s="273"/>
      <c r="I17" s="273"/>
      <c r="J17" s="273"/>
      <c r="K17" s="273"/>
      <c r="L17" s="273"/>
      <c r="M17" s="273"/>
      <c r="N17" s="273"/>
      <c r="O17" s="273"/>
      <c r="P17" s="273"/>
      <c r="Q17" s="81" t="s">
        <v>69</v>
      </c>
      <c r="R17" s="81" t="s">
        <v>198</v>
      </c>
      <c r="S17" s="81" t="s">
        <v>68</v>
      </c>
      <c r="T17" s="81" t="s">
        <v>67</v>
      </c>
    </row>
    <row r="18" spans="1:113" ht="51.75" customHeight="1">
      <c r="A18" s="272"/>
      <c r="B18" s="82" t="s">
        <v>65</v>
      </c>
      <c r="C18" s="82" t="s">
        <v>66</v>
      </c>
      <c r="D18" s="273"/>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499</v>
      </c>
      <c r="C20" s="216" t="s">
        <v>500</v>
      </c>
      <c r="D20" s="216" t="s">
        <v>61</v>
      </c>
      <c r="E20" s="216" t="s">
        <v>502</v>
      </c>
      <c r="F20" s="216" t="s">
        <v>502</v>
      </c>
      <c r="G20" s="216" t="str">
        <f>B20</f>
        <v>ТП-25</v>
      </c>
      <c r="H20" s="216" t="str">
        <f>C20</f>
        <v>КТП-25</v>
      </c>
      <c r="I20" s="222">
        <v>1979</v>
      </c>
      <c r="J20" s="222" t="s">
        <v>243</v>
      </c>
      <c r="K20" s="216">
        <f>I20</f>
        <v>1979</v>
      </c>
      <c r="L20" s="216">
        <v>6</v>
      </c>
      <c r="M20" s="216">
        <v>6</v>
      </c>
      <c r="N20" s="216">
        <v>0.4</v>
      </c>
      <c r="O20" s="216">
        <v>0.4</v>
      </c>
      <c r="P20" s="216" t="s">
        <v>135</v>
      </c>
      <c r="Q20" s="216" t="s">
        <v>135</v>
      </c>
      <c r="R20" s="216" t="s">
        <v>135</v>
      </c>
      <c r="S20" s="222" t="s">
        <v>492</v>
      </c>
      <c r="T20" s="216" t="s">
        <v>486</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4" t="s">
        <v>227</v>
      </c>
      <c r="C24" s="274"/>
      <c r="D24" s="274"/>
      <c r="E24" s="274"/>
      <c r="F24" s="274"/>
      <c r="G24" s="274"/>
      <c r="H24" s="274"/>
      <c r="I24" s="274"/>
      <c r="J24" s="274"/>
      <c r="K24" s="274"/>
      <c r="L24" s="274"/>
      <c r="M24" s="274"/>
      <c r="N24" s="274"/>
      <c r="O24" s="274"/>
      <c r="P24" s="274"/>
      <c r="Q24" s="274"/>
      <c r="R24" s="274"/>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1" t="s">
        <v>9</v>
      </c>
      <c r="F3" s="261"/>
      <c r="G3" s="261"/>
      <c r="H3" s="261"/>
      <c r="I3" s="261"/>
      <c r="J3" s="261"/>
      <c r="K3" s="261"/>
      <c r="L3" s="261"/>
      <c r="M3" s="261"/>
      <c r="N3" s="261"/>
      <c r="O3" s="261"/>
      <c r="P3" s="261"/>
      <c r="Q3" s="261"/>
      <c r="R3" s="261"/>
      <c r="S3" s="261"/>
      <c r="T3" s="261"/>
      <c r="U3" s="261"/>
      <c r="V3" s="261"/>
      <c r="W3" s="261"/>
      <c r="X3" s="261"/>
      <c r="Y3" s="26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0" customFormat="1" ht="18.75" customHeight="1">
      <c r="A6" s="259" t="s">
        <v>8</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3" t="str">
        <f>' 1. паспорт местополож'!A8:C8</f>
        <v>J_ДВОСТ-131</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row>
    <row r="9" spans="1:27" s="10" customFormat="1" ht="18.75" customHeight="1">
      <c r="E9" s="259" t="s">
        <v>7</v>
      </c>
      <c r="F9" s="259"/>
      <c r="G9" s="259"/>
      <c r="H9" s="259"/>
      <c r="I9" s="259"/>
      <c r="J9" s="259"/>
      <c r="K9" s="259"/>
      <c r="L9" s="259"/>
      <c r="M9" s="259"/>
      <c r="N9" s="259"/>
      <c r="O9" s="259"/>
      <c r="P9" s="259"/>
      <c r="Q9" s="259"/>
      <c r="R9" s="259"/>
      <c r="S9" s="259"/>
      <c r="T9" s="259"/>
      <c r="U9" s="259"/>
      <c r="V9" s="259"/>
      <c r="W9" s="259"/>
      <c r="X9" s="259"/>
      <c r="Y9" s="25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3" t="str">
        <f>' 1. паспорт местополож'!A11:C11</f>
        <v xml:space="preserve">Техническое перевооружение объекта Подстанция трансформаторная ТП-25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row>
    <row r="12" spans="1:27" s="2" customFormat="1" ht="15" customHeight="1">
      <c r="A12" s="114"/>
      <c r="B12" s="114"/>
      <c r="C12" s="114"/>
      <c r="D12" s="114"/>
      <c r="E12" s="259" t="s">
        <v>5</v>
      </c>
      <c r="F12" s="259"/>
      <c r="G12" s="259"/>
      <c r="H12" s="259"/>
      <c r="I12" s="259"/>
      <c r="J12" s="259"/>
      <c r="K12" s="259"/>
      <c r="L12" s="259"/>
      <c r="M12" s="259"/>
      <c r="N12" s="259"/>
      <c r="O12" s="259"/>
      <c r="P12" s="259"/>
      <c r="Q12" s="259"/>
      <c r="R12" s="259"/>
      <c r="S12" s="259"/>
      <c r="T12" s="259"/>
      <c r="U12" s="259"/>
      <c r="V12" s="259"/>
      <c r="W12" s="259"/>
      <c r="X12" s="259"/>
      <c r="Y12" s="25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3"/>
      <c r="F14" s="263"/>
      <c r="G14" s="263"/>
      <c r="H14" s="263"/>
      <c r="I14" s="263"/>
      <c r="J14" s="263"/>
      <c r="K14" s="263"/>
      <c r="L14" s="263"/>
      <c r="M14" s="263"/>
      <c r="N14" s="263"/>
      <c r="O14" s="263"/>
      <c r="P14" s="263"/>
      <c r="Q14" s="263"/>
      <c r="R14" s="263"/>
      <c r="S14" s="263"/>
      <c r="T14" s="263"/>
      <c r="U14" s="263"/>
      <c r="V14" s="263"/>
      <c r="W14" s="263"/>
      <c r="X14" s="263"/>
      <c r="Y14" s="263"/>
      <c r="Z14" s="114"/>
      <c r="AA14" s="114"/>
    </row>
    <row r="15" spans="1:27" ht="25.5" customHeight="1">
      <c r="A15" s="263" t="s">
        <v>201</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row>
    <row r="16" spans="1:27" s="36" customFormat="1" ht="21" customHeight="1"/>
    <row r="17" spans="1:27" ht="15.75" customHeight="1">
      <c r="A17" s="277" t="s">
        <v>4</v>
      </c>
      <c r="B17" s="279" t="s">
        <v>206</v>
      </c>
      <c r="C17" s="280"/>
      <c r="D17" s="279" t="s">
        <v>208</v>
      </c>
      <c r="E17" s="280"/>
      <c r="F17" s="275" t="s">
        <v>48</v>
      </c>
      <c r="G17" s="276"/>
      <c r="H17" s="276"/>
      <c r="I17" s="283"/>
      <c r="J17" s="277" t="s">
        <v>209</v>
      </c>
      <c r="K17" s="279" t="s">
        <v>210</v>
      </c>
      <c r="L17" s="280"/>
      <c r="M17" s="279" t="s">
        <v>211</v>
      </c>
      <c r="N17" s="280"/>
      <c r="O17" s="279" t="s">
        <v>200</v>
      </c>
      <c r="P17" s="280"/>
      <c r="Q17" s="279" t="s">
        <v>81</v>
      </c>
      <c r="R17" s="280"/>
      <c r="S17" s="277" t="s">
        <v>80</v>
      </c>
      <c r="T17" s="277" t="s">
        <v>212</v>
      </c>
      <c r="U17" s="277" t="s">
        <v>207</v>
      </c>
      <c r="V17" s="279" t="s">
        <v>79</v>
      </c>
      <c r="W17" s="280"/>
      <c r="X17" s="275" t="s">
        <v>71</v>
      </c>
      <c r="Y17" s="276"/>
      <c r="Z17" s="275" t="s">
        <v>70</v>
      </c>
      <c r="AA17" s="276"/>
    </row>
    <row r="18" spans="1:27" ht="192.75" customHeight="1">
      <c r="A18" s="284"/>
      <c r="B18" s="281"/>
      <c r="C18" s="282"/>
      <c r="D18" s="281"/>
      <c r="E18" s="282"/>
      <c r="F18" s="275" t="s">
        <v>78</v>
      </c>
      <c r="G18" s="283"/>
      <c r="H18" s="275" t="s">
        <v>77</v>
      </c>
      <c r="I18" s="283"/>
      <c r="J18" s="278"/>
      <c r="K18" s="281"/>
      <c r="L18" s="282"/>
      <c r="M18" s="281"/>
      <c r="N18" s="282"/>
      <c r="O18" s="281"/>
      <c r="P18" s="282"/>
      <c r="Q18" s="281"/>
      <c r="R18" s="282"/>
      <c r="S18" s="278"/>
      <c r="T18" s="278"/>
      <c r="U18" s="278"/>
      <c r="V18" s="281"/>
      <c r="W18" s="282"/>
      <c r="X18" s="81" t="s">
        <v>69</v>
      </c>
      <c r="Y18" s="81" t="s">
        <v>198</v>
      </c>
      <c r="Z18" s="81" t="s">
        <v>68</v>
      </c>
      <c r="AA18" s="81" t="s">
        <v>67</v>
      </c>
    </row>
    <row r="19" spans="1:27" ht="60" customHeight="1">
      <c r="A19" s="278"/>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2" sqref="C22"/>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8" t="str">
        <f>' 1. паспорт местополож'!A1:C1</f>
        <v>Год раскрытия информации: 2019 год</v>
      </c>
      <c r="B1" s="258"/>
      <c r="C1" s="25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1" t="s">
        <v>9</v>
      </c>
      <c r="B3" s="261"/>
      <c r="C3" s="261"/>
      <c r="D3" s="11"/>
      <c r="E3" s="11"/>
      <c r="F3" s="11"/>
      <c r="G3" s="11"/>
      <c r="H3" s="11"/>
      <c r="I3" s="11"/>
      <c r="J3" s="11"/>
      <c r="K3" s="11"/>
      <c r="L3" s="11"/>
      <c r="M3" s="11"/>
      <c r="N3" s="11"/>
      <c r="O3" s="11"/>
      <c r="P3" s="11"/>
      <c r="Q3" s="11"/>
      <c r="R3" s="11"/>
      <c r="S3" s="11"/>
      <c r="T3" s="11"/>
    </row>
    <row r="4" spans="1:28" s="10" customFormat="1" ht="18.75">
      <c r="A4" s="261"/>
      <c r="B4" s="261"/>
      <c r="C4" s="261"/>
      <c r="D4" s="12"/>
      <c r="E4" s="12"/>
      <c r="F4" s="12"/>
      <c r="G4" s="11"/>
      <c r="H4" s="11"/>
      <c r="I4" s="11"/>
      <c r="J4" s="11"/>
      <c r="K4" s="11"/>
      <c r="L4" s="11"/>
      <c r="M4" s="11"/>
      <c r="N4" s="11"/>
      <c r="O4" s="11"/>
      <c r="P4" s="11"/>
      <c r="Q4" s="11"/>
      <c r="R4" s="11"/>
      <c r="S4" s="11"/>
      <c r="T4" s="11"/>
    </row>
    <row r="5" spans="1:28" s="10" customFormat="1" ht="18.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6"/>
      <c r="E5" s="6"/>
      <c r="F5" s="6"/>
      <c r="G5" s="11"/>
      <c r="H5" s="11"/>
      <c r="I5" s="11"/>
      <c r="J5" s="11"/>
      <c r="K5" s="11"/>
      <c r="L5" s="11"/>
      <c r="M5" s="11"/>
      <c r="N5" s="11"/>
      <c r="O5" s="11"/>
      <c r="P5" s="11"/>
      <c r="Q5" s="11"/>
      <c r="R5" s="11"/>
      <c r="S5" s="11"/>
      <c r="T5" s="11"/>
    </row>
    <row r="6" spans="1:28" s="10" customFormat="1" ht="18.75">
      <c r="A6" s="259" t="s">
        <v>8</v>
      </c>
      <c r="B6" s="259"/>
      <c r="C6" s="259"/>
      <c r="D6" s="4"/>
      <c r="E6" s="4"/>
      <c r="F6" s="4"/>
      <c r="G6" s="11"/>
      <c r="H6" s="11"/>
      <c r="I6" s="11"/>
      <c r="J6" s="11"/>
      <c r="K6" s="11"/>
      <c r="L6" s="11"/>
      <c r="M6" s="11"/>
      <c r="N6" s="11"/>
      <c r="O6" s="11"/>
      <c r="P6" s="11"/>
      <c r="Q6" s="11"/>
      <c r="R6" s="11"/>
      <c r="S6" s="11"/>
      <c r="T6" s="11"/>
    </row>
    <row r="7" spans="1:28" s="10" customFormat="1" ht="18.75">
      <c r="A7" s="261"/>
      <c r="B7" s="261"/>
      <c r="C7" s="261"/>
      <c r="D7" s="12"/>
      <c r="E7" s="12"/>
      <c r="F7" s="12"/>
      <c r="G7" s="11"/>
      <c r="H7" s="11"/>
      <c r="I7" s="11"/>
      <c r="J7" s="11"/>
      <c r="K7" s="11"/>
      <c r="L7" s="11"/>
      <c r="M7" s="11"/>
      <c r="N7" s="11"/>
      <c r="O7" s="11"/>
      <c r="P7" s="11"/>
      <c r="Q7" s="11"/>
      <c r="R7" s="11"/>
      <c r="S7" s="11"/>
      <c r="T7" s="11"/>
    </row>
    <row r="8" spans="1:28" s="10" customFormat="1" ht="18.75">
      <c r="A8" s="263" t="str">
        <f>' 1. паспорт местополож'!A8:C8</f>
        <v>J_ДВОСТ-131</v>
      </c>
      <c r="B8" s="263"/>
      <c r="C8" s="263"/>
      <c r="D8" s="6"/>
      <c r="E8" s="6"/>
      <c r="F8" s="6"/>
      <c r="G8" s="11"/>
      <c r="H8" s="11"/>
      <c r="I8" s="11"/>
      <c r="J8" s="11"/>
      <c r="K8" s="11"/>
      <c r="L8" s="11"/>
      <c r="M8" s="11"/>
      <c r="N8" s="11"/>
      <c r="O8" s="11"/>
      <c r="P8" s="11"/>
      <c r="Q8" s="11"/>
      <c r="R8" s="11"/>
      <c r="S8" s="11"/>
      <c r="T8" s="11"/>
    </row>
    <row r="9" spans="1:28" s="10" customFormat="1" ht="18.75">
      <c r="A9" s="259" t="s">
        <v>7</v>
      </c>
      <c r="B9" s="259"/>
      <c r="C9" s="259"/>
      <c r="D9" s="4"/>
      <c r="E9" s="4"/>
      <c r="F9" s="4"/>
      <c r="G9" s="11"/>
      <c r="H9" s="11"/>
      <c r="I9" s="11"/>
      <c r="J9" s="11"/>
      <c r="K9" s="11"/>
      <c r="L9" s="11"/>
      <c r="M9" s="11"/>
      <c r="N9" s="11"/>
      <c r="O9" s="11"/>
      <c r="P9" s="11"/>
      <c r="Q9" s="11"/>
      <c r="R9" s="11"/>
      <c r="S9" s="11"/>
      <c r="T9" s="11"/>
    </row>
    <row r="10" spans="1:28" s="7" customFormat="1" ht="15.75" customHeight="1">
      <c r="A10" s="270"/>
      <c r="B10" s="270"/>
      <c r="C10" s="270"/>
      <c r="D10" s="8"/>
      <c r="E10" s="8"/>
      <c r="F10" s="8"/>
      <c r="G10" s="8"/>
      <c r="H10" s="8"/>
      <c r="I10" s="8"/>
      <c r="J10" s="8"/>
      <c r="K10" s="8"/>
      <c r="L10" s="8"/>
      <c r="M10" s="8"/>
      <c r="N10" s="8"/>
      <c r="O10" s="8"/>
      <c r="P10" s="8"/>
      <c r="Q10" s="8"/>
      <c r="R10" s="8"/>
      <c r="S10" s="8"/>
      <c r="T10" s="8"/>
    </row>
    <row r="11" spans="1:28" s="2" customFormat="1" ht="15.75">
      <c r="A11" s="263" t="str">
        <f>' 1. паспорт местополож'!A11:C11</f>
        <v xml:space="preserve">Техническое перевооружение объекта Подстанция трансформаторная ТП-25  </v>
      </c>
      <c r="B11" s="263"/>
      <c r="C11" s="263"/>
      <c r="D11" s="6"/>
      <c r="E11" s="6"/>
      <c r="F11" s="6"/>
      <c r="G11" s="6"/>
      <c r="H11" s="6"/>
      <c r="I11" s="6"/>
      <c r="J11" s="6"/>
      <c r="K11" s="6"/>
      <c r="L11" s="6"/>
      <c r="M11" s="6"/>
      <c r="N11" s="6"/>
      <c r="O11" s="6"/>
      <c r="P11" s="6"/>
      <c r="Q11" s="6"/>
      <c r="R11" s="6"/>
      <c r="S11" s="6"/>
      <c r="T11" s="6"/>
    </row>
    <row r="12" spans="1:28" s="2" customFormat="1" ht="15" customHeight="1">
      <c r="A12" s="259" t="s">
        <v>5</v>
      </c>
      <c r="B12" s="259"/>
      <c r="C12" s="259"/>
      <c r="D12" s="4"/>
      <c r="E12" s="4"/>
      <c r="F12" s="4"/>
      <c r="G12" s="4"/>
      <c r="H12" s="4"/>
      <c r="I12" s="4"/>
      <c r="J12" s="4"/>
      <c r="K12" s="4"/>
      <c r="L12" s="4"/>
      <c r="M12" s="4"/>
      <c r="N12" s="4"/>
      <c r="O12" s="4"/>
      <c r="P12" s="4"/>
      <c r="Q12" s="4"/>
      <c r="R12" s="4"/>
      <c r="S12" s="4"/>
      <c r="T12" s="4"/>
    </row>
    <row r="13" spans="1:28" s="2" customFormat="1" ht="15" customHeight="1">
      <c r="A13" s="259"/>
      <c r="B13" s="259"/>
      <c r="C13" s="259"/>
      <c r="D13" s="3"/>
      <c r="E13" s="3"/>
      <c r="F13" s="3"/>
      <c r="G13" s="3"/>
      <c r="H13" s="3"/>
      <c r="I13" s="3"/>
      <c r="J13" s="3"/>
      <c r="K13" s="3"/>
      <c r="L13" s="3"/>
      <c r="M13" s="3"/>
      <c r="N13" s="3"/>
      <c r="O13" s="3"/>
      <c r="P13" s="3"/>
      <c r="Q13" s="3"/>
    </row>
    <row r="14" spans="1:28" s="2" customFormat="1" ht="18.75">
      <c r="A14" s="260" t="s">
        <v>193</v>
      </c>
      <c r="B14" s="260"/>
      <c r="C14" s="26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487</v>
      </c>
      <c r="D18" s="19"/>
      <c r="E18" s="18"/>
      <c r="F18" s="18"/>
      <c r="G18" s="18"/>
      <c r="H18" s="18"/>
      <c r="I18" s="18"/>
      <c r="J18" s="18"/>
      <c r="K18" s="18"/>
      <c r="L18" s="18"/>
      <c r="M18" s="18"/>
      <c r="N18" s="18"/>
      <c r="O18" s="18"/>
      <c r="P18" s="17"/>
      <c r="Q18" s="17"/>
      <c r="R18" s="17"/>
      <c r="S18" s="17"/>
      <c r="T18" s="17"/>
    </row>
    <row r="19" spans="1:20" ht="33">
      <c r="A19" s="86" t="s">
        <v>20</v>
      </c>
      <c r="B19" s="85" t="s">
        <v>17</v>
      </c>
      <c r="C19" s="251" t="s">
        <v>501</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502</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1.5731999999999999</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2020</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49">
        <v>2022</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5"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0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1" t="s">
        <v>9</v>
      </c>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62"/>
      <c r="AB3" s="62"/>
    </row>
    <row r="4" spans="1:28" ht="18.75">
      <c r="A4" s="261"/>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62"/>
      <c r="AB4" s="62"/>
    </row>
    <row r="5" spans="1:28" ht="15.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63"/>
      <c r="AB5" s="63"/>
    </row>
    <row r="6" spans="1:28" ht="15.75">
      <c r="A6" s="259" t="s">
        <v>8</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64"/>
      <c r="AB6" s="64"/>
    </row>
    <row r="7" spans="1:28" ht="18.7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62"/>
      <c r="AB7" s="62"/>
    </row>
    <row r="8" spans="1:28" ht="15.75">
      <c r="A8" s="263" t="str">
        <f>' 1. паспорт местополож'!A8:C8</f>
        <v>J_ДВОСТ-131</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63"/>
      <c r="AB8" s="63"/>
    </row>
    <row r="9" spans="1:28" ht="15.75">
      <c r="A9" s="259" t="s">
        <v>7</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64"/>
      <c r="AB9" s="64"/>
    </row>
    <row r="10" spans="1:28" ht="18.7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9"/>
      <c r="AB10" s="9"/>
    </row>
    <row r="11" spans="1:28" ht="15.75">
      <c r="A11" s="263" t="str">
        <f>' 1. паспорт местополож'!A11:C11</f>
        <v xml:space="preserve">Техническое перевооружение объекта Подстанция трансформаторная ТП-25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63"/>
      <c r="AB11" s="63"/>
    </row>
    <row r="12" spans="1:28" ht="15.75">
      <c r="A12" s="259" t="s">
        <v>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64"/>
      <c r="AB12" s="64"/>
    </row>
    <row r="13" spans="1:28" ht="15.7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68"/>
      <c r="AB13" s="68"/>
    </row>
    <row r="14" spans="1:28" s="72" customFormat="1" ht="36.75" customHeight="1">
      <c r="A14" s="285" t="s">
        <v>220</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71"/>
      <c r="AB14" s="71"/>
    </row>
    <row r="15" spans="1:28" ht="32.25" customHeight="1">
      <c r="A15" s="287" t="s">
        <v>133</v>
      </c>
      <c r="B15" s="288"/>
      <c r="C15" s="288"/>
      <c r="D15" s="288"/>
      <c r="E15" s="288"/>
      <c r="F15" s="288"/>
      <c r="G15" s="288"/>
      <c r="H15" s="288"/>
      <c r="I15" s="288"/>
      <c r="J15" s="288"/>
      <c r="K15" s="288"/>
      <c r="L15" s="289"/>
      <c r="M15" s="286" t="s">
        <v>134</v>
      </c>
      <c r="N15" s="286"/>
      <c r="O15" s="286"/>
      <c r="P15" s="286"/>
      <c r="Q15" s="286"/>
      <c r="R15" s="286"/>
      <c r="S15" s="286"/>
      <c r="T15" s="286"/>
      <c r="U15" s="286"/>
      <c r="V15" s="286"/>
      <c r="W15" s="286"/>
      <c r="X15" s="286"/>
      <c r="Y15" s="286"/>
      <c r="Z15" s="286"/>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5" t="s">
        <v>9</v>
      </c>
      <c r="B3" s="295"/>
      <c r="C3" s="295"/>
      <c r="D3" s="295"/>
      <c r="E3" s="295"/>
      <c r="F3" s="295"/>
      <c r="G3" s="295"/>
      <c r="H3" s="295"/>
      <c r="I3" s="295"/>
      <c r="J3" s="295"/>
      <c r="K3" s="295"/>
      <c r="L3" s="295"/>
      <c r="M3" s="295"/>
      <c r="N3" s="295"/>
      <c r="O3" s="295"/>
      <c r="P3" s="11"/>
      <c r="Q3" s="11"/>
      <c r="R3" s="11"/>
      <c r="S3" s="11"/>
      <c r="T3" s="11"/>
      <c r="U3" s="11"/>
      <c r="V3" s="11"/>
      <c r="W3" s="11"/>
      <c r="X3" s="11"/>
      <c r="Y3" s="11"/>
      <c r="Z3" s="11"/>
    </row>
    <row r="4" spans="1:28" s="10" customFormat="1" ht="18.75">
      <c r="A4" s="295"/>
      <c r="B4" s="295"/>
      <c r="C4" s="295"/>
      <c r="D4" s="295"/>
      <c r="E4" s="295"/>
      <c r="F4" s="295"/>
      <c r="G4" s="295"/>
      <c r="H4" s="295"/>
      <c r="I4" s="295"/>
      <c r="J4" s="295"/>
      <c r="K4" s="295"/>
      <c r="L4" s="295"/>
      <c r="M4" s="295"/>
      <c r="N4" s="295"/>
      <c r="O4" s="295"/>
      <c r="P4" s="11"/>
      <c r="Q4" s="11"/>
      <c r="R4" s="11"/>
      <c r="S4" s="11"/>
      <c r="T4" s="11"/>
      <c r="U4" s="11"/>
      <c r="V4" s="11"/>
      <c r="W4" s="11"/>
      <c r="X4" s="11"/>
      <c r="Y4" s="11"/>
      <c r="Z4" s="11"/>
    </row>
    <row r="5" spans="1:28" s="10" customFormat="1" ht="18.75">
      <c r="A5" s="2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3"/>
      <c r="C5" s="293"/>
      <c r="D5" s="293"/>
      <c r="E5" s="293"/>
      <c r="F5" s="293"/>
      <c r="G5" s="293"/>
      <c r="H5" s="293"/>
      <c r="I5" s="293"/>
      <c r="J5" s="293"/>
      <c r="K5" s="293"/>
      <c r="L5" s="293"/>
      <c r="M5" s="293"/>
      <c r="N5" s="293"/>
      <c r="O5" s="293"/>
      <c r="P5" s="11"/>
      <c r="Q5" s="11"/>
      <c r="R5" s="11"/>
      <c r="S5" s="11"/>
      <c r="T5" s="11"/>
      <c r="U5" s="11"/>
      <c r="V5" s="11"/>
      <c r="W5" s="11"/>
      <c r="X5" s="11"/>
      <c r="Y5" s="11"/>
      <c r="Z5" s="11"/>
    </row>
    <row r="6" spans="1:28" s="10" customFormat="1" ht="18.75">
      <c r="A6" s="294" t="s">
        <v>8</v>
      </c>
      <c r="B6" s="294"/>
      <c r="C6" s="294"/>
      <c r="D6" s="294"/>
      <c r="E6" s="294"/>
      <c r="F6" s="294"/>
      <c r="G6" s="294"/>
      <c r="H6" s="294"/>
      <c r="I6" s="294"/>
      <c r="J6" s="294"/>
      <c r="K6" s="294"/>
      <c r="L6" s="294"/>
      <c r="M6" s="294"/>
      <c r="N6" s="294"/>
      <c r="O6" s="294"/>
      <c r="P6" s="11"/>
      <c r="Q6" s="11"/>
      <c r="R6" s="11"/>
      <c r="S6" s="11"/>
      <c r="T6" s="11"/>
      <c r="U6" s="11"/>
      <c r="V6" s="11"/>
      <c r="W6" s="11"/>
      <c r="X6" s="11"/>
      <c r="Y6" s="11"/>
      <c r="Z6" s="11"/>
    </row>
    <row r="7" spans="1:28" s="10" customFormat="1" ht="18.75">
      <c r="A7" s="295"/>
      <c r="B7" s="295"/>
      <c r="C7" s="295"/>
      <c r="D7" s="295"/>
      <c r="E7" s="295"/>
      <c r="F7" s="295"/>
      <c r="G7" s="295"/>
      <c r="H7" s="295"/>
      <c r="I7" s="295"/>
      <c r="J7" s="295"/>
      <c r="K7" s="295"/>
      <c r="L7" s="295"/>
      <c r="M7" s="295"/>
      <c r="N7" s="295"/>
      <c r="O7" s="295"/>
      <c r="P7" s="11"/>
      <c r="Q7" s="11"/>
      <c r="R7" s="11"/>
      <c r="S7" s="11"/>
      <c r="T7" s="11"/>
      <c r="U7" s="11"/>
      <c r="V7" s="11"/>
      <c r="W7" s="11"/>
      <c r="X7" s="11"/>
      <c r="Y7" s="11"/>
      <c r="Z7" s="11"/>
    </row>
    <row r="8" spans="1:28" s="10" customFormat="1" ht="18.75">
      <c r="A8" s="293" t="str">
        <f>' 1. паспорт местополож'!A8:C8</f>
        <v>J_ДВОСТ-131</v>
      </c>
      <c r="B8" s="293"/>
      <c r="C8" s="293"/>
      <c r="D8" s="293"/>
      <c r="E8" s="293"/>
      <c r="F8" s="293"/>
      <c r="G8" s="293"/>
      <c r="H8" s="293"/>
      <c r="I8" s="293"/>
      <c r="J8" s="293"/>
      <c r="K8" s="293"/>
      <c r="L8" s="293"/>
      <c r="M8" s="293"/>
      <c r="N8" s="293"/>
      <c r="O8" s="293"/>
      <c r="P8" s="11"/>
      <c r="Q8" s="11"/>
      <c r="R8" s="11"/>
      <c r="S8" s="11"/>
      <c r="T8" s="11"/>
      <c r="U8" s="11"/>
      <c r="V8" s="11"/>
      <c r="W8" s="11"/>
      <c r="X8" s="11"/>
      <c r="Y8" s="11"/>
      <c r="Z8" s="11"/>
    </row>
    <row r="9" spans="1:28" s="10" customFormat="1" ht="18.75">
      <c r="A9" s="294" t="s">
        <v>7</v>
      </c>
      <c r="B9" s="294"/>
      <c r="C9" s="294"/>
      <c r="D9" s="294"/>
      <c r="E9" s="294"/>
      <c r="F9" s="294"/>
      <c r="G9" s="294"/>
      <c r="H9" s="294"/>
      <c r="I9" s="294"/>
      <c r="J9" s="294"/>
      <c r="K9" s="294"/>
      <c r="L9" s="294"/>
      <c r="M9" s="294"/>
      <c r="N9" s="294"/>
      <c r="O9" s="294"/>
      <c r="P9" s="11"/>
      <c r="Q9" s="11"/>
      <c r="R9" s="11"/>
      <c r="S9" s="11"/>
      <c r="T9" s="11"/>
      <c r="U9" s="11"/>
      <c r="V9" s="11"/>
      <c r="W9" s="11"/>
      <c r="X9" s="11"/>
      <c r="Y9" s="11"/>
      <c r="Z9" s="11"/>
    </row>
    <row r="10" spans="1:28" s="7" customFormat="1" ht="15.75" customHeight="1">
      <c r="A10" s="296"/>
      <c r="B10" s="296"/>
      <c r="C10" s="296"/>
      <c r="D10" s="296"/>
      <c r="E10" s="296"/>
      <c r="F10" s="296"/>
      <c r="G10" s="296"/>
      <c r="H10" s="296"/>
      <c r="I10" s="296"/>
      <c r="J10" s="296"/>
      <c r="K10" s="296"/>
      <c r="L10" s="296"/>
      <c r="M10" s="296"/>
      <c r="N10" s="296"/>
      <c r="O10" s="296"/>
      <c r="P10" s="8"/>
      <c r="Q10" s="8"/>
      <c r="R10" s="8"/>
      <c r="S10" s="8"/>
      <c r="T10" s="8"/>
      <c r="U10" s="8"/>
      <c r="V10" s="8"/>
      <c r="W10" s="8"/>
      <c r="X10" s="8"/>
      <c r="Y10" s="8"/>
      <c r="Z10" s="8"/>
    </row>
    <row r="11" spans="1:28" s="2" customFormat="1" ht="16.5">
      <c r="A11" s="293" t="str">
        <f>' 1. паспорт местополож'!A11:C11</f>
        <v xml:space="preserve">Техническое перевооружение объекта Подстанция трансформаторная ТП-25  </v>
      </c>
      <c r="B11" s="293"/>
      <c r="C11" s="293"/>
      <c r="D11" s="293"/>
      <c r="E11" s="293"/>
      <c r="F11" s="293"/>
      <c r="G11" s="293"/>
      <c r="H11" s="293"/>
      <c r="I11" s="293"/>
      <c r="J11" s="293"/>
      <c r="K11" s="293"/>
      <c r="L11" s="293"/>
      <c r="M11" s="293"/>
      <c r="N11" s="293"/>
      <c r="O11" s="293"/>
      <c r="P11" s="6"/>
      <c r="Q11" s="6"/>
      <c r="R11" s="6"/>
      <c r="S11" s="6"/>
      <c r="T11" s="6"/>
      <c r="U11" s="6"/>
      <c r="V11" s="6"/>
      <c r="W11" s="6"/>
      <c r="X11" s="6"/>
      <c r="Y11" s="6"/>
      <c r="Z11" s="6"/>
    </row>
    <row r="12" spans="1:28" s="2" customFormat="1" ht="15" customHeight="1">
      <c r="A12" s="294" t="s">
        <v>5</v>
      </c>
      <c r="B12" s="294"/>
      <c r="C12" s="294"/>
      <c r="D12" s="294"/>
      <c r="E12" s="294"/>
      <c r="F12" s="294"/>
      <c r="G12" s="294"/>
      <c r="H12" s="294"/>
      <c r="I12" s="294"/>
      <c r="J12" s="294"/>
      <c r="K12" s="294"/>
      <c r="L12" s="294"/>
      <c r="M12" s="294"/>
      <c r="N12" s="294"/>
      <c r="O12" s="294"/>
      <c r="P12" s="4"/>
      <c r="Q12" s="4"/>
      <c r="R12" s="4"/>
      <c r="S12" s="4"/>
      <c r="T12" s="4"/>
      <c r="U12" s="4"/>
      <c r="V12" s="4"/>
      <c r="W12" s="4"/>
      <c r="X12" s="4"/>
      <c r="Y12" s="4"/>
      <c r="Z12" s="4"/>
    </row>
    <row r="13" spans="1:28" s="2" customFormat="1" ht="42.75" customHeight="1">
      <c r="A13" s="294"/>
      <c r="B13" s="294"/>
      <c r="C13" s="294"/>
      <c r="D13" s="294"/>
      <c r="E13" s="294"/>
      <c r="F13" s="294"/>
      <c r="G13" s="294"/>
      <c r="H13" s="294"/>
      <c r="I13" s="294"/>
      <c r="J13" s="294"/>
      <c r="K13" s="294"/>
      <c r="L13" s="294"/>
      <c r="M13" s="294"/>
      <c r="N13" s="294"/>
      <c r="O13" s="294"/>
      <c r="P13" s="3"/>
      <c r="Q13" s="3"/>
      <c r="R13" s="3"/>
      <c r="S13" s="3"/>
      <c r="T13" s="3"/>
      <c r="U13" s="3"/>
      <c r="V13" s="3"/>
      <c r="W13" s="3"/>
    </row>
    <row r="14" spans="1:28" s="2" customFormat="1" ht="46.5"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291"/>
      <c r="B15" s="291"/>
      <c r="C15" s="291"/>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5" t="s">
        <v>4</v>
      </c>
      <c r="B16" s="265" t="s">
        <v>42</v>
      </c>
      <c r="C16" s="265" t="s">
        <v>41</v>
      </c>
      <c r="D16" s="265" t="s">
        <v>30</v>
      </c>
      <c r="E16" s="297" t="s">
        <v>40</v>
      </c>
      <c r="F16" s="298"/>
      <c r="G16" s="298"/>
      <c r="H16" s="298"/>
      <c r="I16" s="299"/>
      <c r="J16" s="265" t="s">
        <v>39</v>
      </c>
      <c r="K16" s="265"/>
      <c r="L16" s="265"/>
      <c r="M16" s="265"/>
      <c r="N16" s="265"/>
      <c r="O16" s="265"/>
      <c r="P16" s="3"/>
      <c r="Q16" s="3"/>
      <c r="R16" s="3"/>
      <c r="S16" s="3"/>
      <c r="T16" s="3"/>
      <c r="U16" s="3"/>
      <c r="V16" s="3"/>
      <c r="W16" s="3"/>
    </row>
    <row r="17" spans="1:26" s="2" customFormat="1" ht="77.25" customHeight="1">
      <c r="A17" s="265"/>
      <c r="B17" s="265"/>
      <c r="C17" s="265"/>
      <c r="D17" s="265"/>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8"/>
      <c r="B3" s="258"/>
    </row>
    <row r="4" spans="1:2" s="131" customFormat="1" ht="15"/>
    <row r="5" spans="1:2" s="131" customFormat="1" ht="18.75" customHeight="1">
      <c r="A5" s="258"/>
      <c r="B5" s="258"/>
    </row>
    <row r="6" spans="1:2" s="131" customFormat="1" ht="18.75" customHeight="1">
      <c r="A6" s="300"/>
      <c r="B6" s="300"/>
    </row>
    <row r="7" spans="1:2" s="131" customFormat="1" ht="15"/>
    <row r="8" spans="1:2" s="131" customFormat="1" ht="18.75" customHeight="1">
      <c r="A8" s="300"/>
      <c r="B8" s="300"/>
    </row>
    <row r="9" spans="1:2" s="131" customFormat="1" ht="18.75" customHeight="1">
      <c r="A9" s="300"/>
      <c r="B9" s="300"/>
    </row>
    <row r="10" spans="1:2" s="132" customFormat="1" ht="15.75" customHeight="1"/>
    <row r="11" spans="1:2" s="133" customFormat="1" ht="18.75">
      <c r="A11" s="300"/>
      <c r="B11" s="300"/>
    </row>
    <row r="12" spans="1:2" s="133" customFormat="1" ht="15" customHeight="1">
      <c r="A12" s="300"/>
      <c r="B12" s="300"/>
    </row>
    <row r="13" spans="1:2" s="133" customFormat="1" ht="15" customHeight="1">
      <c r="A13" s="134"/>
      <c r="B13" s="134"/>
    </row>
    <row r="14" spans="1:2" s="133" customFormat="1" ht="15" customHeight="1">
      <c r="A14" s="258"/>
      <c r="B14" s="258"/>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C27" sqref="C27: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8" t="str">
        <f>' 1. паспорт местополож'!A1:C1</f>
        <v>Год раскрытия информации: 2019 год</v>
      </c>
      <c r="B1" s="258"/>
      <c r="C1" s="258"/>
      <c r="D1" s="258"/>
      <c r="E1" s="258"/>
      <c r="F1" s="258"/>
      <c r="G1" s="258"/>
      <c r="H1" s="258"/>
      <c r="I1" s="258"/>
      <c r="J1" s="258"/>
      <c r="K1" s="258"/>
      <c r="L1" s="25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1" t="s">
        <v>9</v>
      </c>
      <c r="B3" s="261"/>
      <c r="C3" s="261"/>
      <c r="D3" s="261"/>
      <c r="E3" s="261"/>
      <c r="F3" s="261"/>
      <c r="G3" s="261"/>
      <c r="H3" s="261"/>
      <c r="I3" s="261"/>
      <c r="J3" s="261"/>
      <c r="K3" s="261"/>
      <c r="L3" s="261"/>
    </row>
    <row r="4" spans="1:44">
      <c r="A4" s="261"/>
      <c r="B4" s="261"/>
      <c r="C4" s="261"/>
      <c r="D4" s="261"/>
      <c r="E4" s="261"/>
      <c r="F4" s="261"/>
      <c r="G4" s="261"/>
      <c r="H4" s="261"/>
      <c r="I4" s="261"/>
      <c r="J4" s="261"/>
      <c r="K4" s="261"/>
      <c r="L4" s="261"/>
    </row>
    <row r="5" spans="1:44">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row>
    <row r="6" spans="1:44">
      <c r="A6" s="259" t="s">
        <v>8</v>
      </c>
      <c r="B6" s="259"/>
      <c r="C6" s="259"/>
      <c r="D6" s="259"/>
      <c r="E6" s="259"/>
      <c r="F6" s="259"/>
      <c r="G6" s="259"/>
      <c r="H6" s="259"/>
      <c r="I6" s="259"/>
      <c r="J6" s="259"/>
      <c r="K6" s="259"/>
      <c r="L6" s="259"/>
    </row>
    <row r="7" spans="1:44">
      <c r="A7" s="261"/>
      <c r="B7" s="261"/>
      <c r="C7" s="261"/>
      <c r="D7" s="261"/>
      <c r="E7" s="261"/>
      <c r="F7" s="261"/>
      <c r="G7" s="261"/>
      <c r="H7" s="261"/>
      <c r="I7" s="261"/>
      <c r="J7" s="261"/>
      <c r="K7" s="261"/>
      <c r="L7" s="261"/>
    </row>
    <row r="8" spans="1:44">
      <c r="A8" s="263" t="str">
        <f>' 1. паспорт местополож'!A8:C8</f>
        <v>J_ДВОСТ-131</v>
      </c>
      <c r="B8" s="263"/>
      <c r="C8" s="263"/>
      <c r="D8" s="263"/>
      <c r="E8" s="263"/>
      <c r="F8" s="263"/>
      <c r="G8" s="263"/>
      <c r="H8" s="263"/>
      <c r="I8" s="263"/>
      <c r="J8" s="263"/>
      <c r="K8" s="263"/>
      <c r="L8" s="263"/>
    </row>
    <row r="9" spans="1:44">
      <c r="A9" s="259" t="s">
        <v>7</v>
      </c>
      <c r="B9" s="259"/>
      <c r="C9" s="259"/>
      <c r="D9" s="259"/>
      <c r="E9" s="259"/>
      <c r="F9" s="259"/>
      <c r="G9" s="259"/>
      <c r="H9" s="259"/>
      <c r="I9" s="259"/>
      <c r="J9" s="259"/>
      <c r="K9" s="259"/>
      <c r="L9" s="259"/>
    </row>
    <row r="10" spans="1:44">
      <c r="A10" s="270"/>
      <c r="B10" s="270"/>
      <c r="C10" s="270"/>
      <c r="D10" s="270"/>
      <c r="E10" s="270"/>
      <c r="F10" s="270"/>
      <c r="G10" s="270"/>
      <c r="H10" s="270"/>
      <c r="I10" s="270"/>
      <c r="J10" s="270"/>
      <c r="K10" s="270"/>
      <c r="L10" s="270"/>
    </row>
    <row r="11" spans="1:44">
      <c r="A11" s="263" t="str">
        <f>' 1. паспорт местополож'!A11:C11</f>
        <v xml:space="preserve">Техническое перевооружение объекта Подстанция трансформаторная ТП-25  </v>
      </c>
      <c r="B11" s="263"/>
      <c r="C11" s="263"/>
      <c r="D11" s="263"/>
      <c r="E11" s="263"/>
      <c r="F11" s="263"/>
      <c r="G11" s="263"/>
      <c r="H11" s="263"/>
      <c r="I11" s="263"/>
      <c r="J11" s="263"/>
      <c r="K11" s="263"/>
      <c r="L11" s="263"/>
    </row>
    <row r="12" spans="1:44">
      <c r="A12" s="259" t="s">
        <v>5</v>
      </c>
      <c r="B12" s="259"/>
      <c r="C12" s="259"/>
      <c r="D12" s="259"/>
      <c r="E12" s="259"/>
      <c r="F12" s="259"/>
      <c r="G12" s="259"/>
      <c r="H12" s="259"/>
      <c r="I12" s="259"/>
      <c r="J12" s="259"/>
      <c r="K12" s="259"/>
      <c r="L12" s="259"/>
    </row>
    <row r="13" spans="1:44" ht="15.75" customHeight="1">
      <c r="L13" s="105"/>
    </row>
    <row r="14" spans="1:44" ht="27.75" customHeight="1">
      <c r="K14" s="48"/>
    </row>
    <row r="15" spans="1:44" ht="15.75" customHeight="1">
      <c r="A15" s="303" t="s">
        <v>203</v>
      </c>
      <c r="B15" s="303"/>
      <c r="C15" s="303"/>
      <c r="D15" s="303"/>
      <c r="E15" s="303"/>
      <c r="F15" s="303"/>
      <c r="G15" s="303"/>
      <c r="H15" s="303"/>
      <c r="I15" s="303"/>
      <c r="J15" s="303"/>
      <c r="K15" s="303"/>
      <c r="L15" s="303"/>
    </row>
    <row r="16" spans="1:44">
      <c r="A16" s="106"/>
      <c r="B16" s="106"/>
      <c r="C16" s="47"/>
      <c r="D16" s="47"/>
      <c r="E16" s="47"/>
      <c r="F16" s="47"/>
      <c r="G16" s="47"/>
      <c r="H16" s="47"/>
      <c r="I16" s="47"/>
      <c r="J16" s="47"/>
      <c r="K16" s="47"/>
      <c r="L16" s="47"/>
    </row>
    <row r="17" spans="1:12" ht="28.5" customHeight="1">
      <c r="A17" s="301" t="s">
        <v>115</v>
      </c>
      <c r="B17" s="301" t="s">
        <v>114</v>
      </c>
      <c r="C17" s="308" t="s">
        <v>142</v>
      </c>
      <c r="D17" s="308"/>
      <c r="E17" s="308"/>
      <c r="F17" s="308"/>
      <c r="G17" s="308"/>
      <c r="H17" s="308"/>
      <c r="I17" s="302" t="s">
        <v>113</v>
      </c>
      <c r="J17" s="305" t="s">
        <v>144</v>
      </c>
      <c r="K17" s="301" t="s">
        <v>112</v>
      </c>
      <c r="L17" s="304" t="s">
        <v>143</v>
      </c>
    </row>
    <row r="18" spans="1:12" ht="58.5" customHeight="1">
      <c r="A18" s="301"/>
      <c r="B18" s="301"/>
      <c r="C18" s="309" t="s">
        <v>1</v>
      </c>
      <c r="D18" s="309"/>
      <c r="E18" s="56"/>
      <c r="F18" s="57"/>
      <c r="G18" s="310" t="s">
        <v>0</v>
      </c>
      <c r="H18" s="311"/>
      <c r="I18" s="302"/>
      <c r="J18" s="306"/>
      <c r="K18" s="301"/>
      <c r="L18" s="304"/>
    </row>
    <row r="19" spans="1:12" ht="47.25">
      <c r="A19" s="301"/>
      <c r="B19" s="301"/>
      <c r="C19" s="46" t="s">
        <v>111</v>
      </c>
      <c r="D19" s="46" t="s">
        <v>110</v>
      </c>
      <c r="E19" s="46" t="s">
        <v>111</v>
      </c>
      <c r="F19" s="46" t="s">
        <v>110</v>
      </c>
      <c r="G19" s="46" t="s">
        <v>111</v>
      </c>
      <c r="H19" s="46" t="s">
        <v>110</v>
      </c>
      <c r="I19" s="302"/>
      <c r="J19" s="307"/>
      <c r="K19" s="301"/>
      <c r="L19" s="30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2">
        <v>43831</v>
      </c>
      <c r="D27" s="252">
        <v>43861</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2019-04-17T05:45:34Z</dcterms:modified>
</cp:coreProperties>
</file>