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7" i="19"/>
  <c r="J57"/>
  <c r="J55" s="1"/>
  <c r="J50" s="1"/>
  <c r="J47" s="1"/>
  <c r="J41" s="1"/>
  <c r="J39" s="1"/>
  <c r="J33" s="1"/>
  <c r="J31" s="1"/>
  <c r="I57"/>
  <c r="I55" s="1"/>
  <c r="I50" s="1"/>
  <c r="I47" s="1"/>
  <c r="I41" s="1"/>
  <c r="I39" s="1"/>
  <c r="I33" s="1"/>
  <c r="I31" s="1"/>
  <c r="H57"/>
  <c r="H55" s="1"/>
  <c r="H50" s="1"/>
  <c r="G57"/>
  <c r="K55"/>
  <c r="K50" s="1"/>
  <c r="K47" s="1"/>
  <c r="K41" s="1"/>
  <c r="K39" s="1"/>
  <c r="K33" s="1"/>
  <c r="K31" s="1"/>
  <c r="G55"/>
  <c r="G50" s="1"/>
  <c r="G47" s="1"/>
  <c r="G41" s="1"/>
  <c r="G39" s="1"/>
  <c r="G33" s="1"/>
  <c r="G31" s="1"/>
  <c r="F60"/>
  <c r="F58"/>
  <c r="F56"/>
  <c r="AA55"/>
  <c r="Z55"/>
  <c r="Y55"/>
  <c r="X55"/>
  <c r="W55"/>
  <c r="V55"/>
  <c r="U55"/>
  <c r="T55"/>
  <c r="S55"/>
  <c r="R55"/>
  <c r="Q55"/>
  <c r="P55"/>
  <c r="O55"/>
  <c r="N55"/>
  <c r="M55"/>
  <c r="F54"/>
  <c r="F53"/>
  <c r="F51"/>
  <c r="F49"/>
  <c r="AA47"/>
  <c r="Z47"/>
  <c r="Y47"/>
  <c r="W47"/>
  <c r="V47"/>
  <c r="U47"/>
  <c r="S47"/>
  <c r="R47"/>
  <c r="Q47"/>
  <c r="O47"/>
  <c r="N47"/>
  <c r="M47"/>
  <c r="P46"/>
  <c r="P39" s="1"/>
  <c r="F45"/>
  <c r="F44"/>
  <c r="F42"/>
  <c r="F40"/>
  <c r="AA39"/>
  <c r="Z39"/>
  <c r="Y39"/>
  <c r="W39"/>
  <c r="V39"/>
  <c r="U39"/>
  <c r="T39"/>
  <c r="S39"/>
  <c r="R39"/>
  <c r="Q39"/>
  <c r="O39"/>
  <c r="N39"/>
  <c r="M39"/>
  <c r="F38"/>
  <c r="F37"/>
  <c r="F36"/>
  <c r="F34"/>
  <c r="F32"/>
  <c r="AA31"/>
  <c r="Z31"/>
  <c r="Y31"/>
  <c r="X31"/>
  <c r="W31"/>
  <c r="V31"/>
  <c r="U31"/>
  <c r="T31"/>
  <c r="S31"/>
  <c r="R31"/>
  <c r="Q31"/>
  <c r="P31"/>
  <c r="O31"/>
  <c r="N31"/>
  <c r="M31"/>
  <c r="F30"/>
  <c r="F29"/>
  <c r="AB28"/>
  <c r="F28"/>
  <c r="E28"/>
  <c r="H41"/>
  <c r="H39" s="1"/>
  <c r="H33" s="1"/>
  <c r="H31" s="1"/>
  <c r="F27"/>
  <c r="E27"/>
  <c r="E26" s="1"/>
  <c r="AA26"/>
  <c r="Z26"/>
  <c r="Y26"/>
  <c r="X26"/>
  <c r="X46" s="1"/>
  <c r="X39" s="1"/>
  <c r="X48" s="1"/>
  <c r="X47" s="1"/>
  <c r="W26"/>
  <c r="V26"/>
  <c r="U26"/>
  <c r="T26"/>
  <c r="S26"/>
  <c r="R26"/>
  <c r="Q26"/>
  <c r="P26"/>
  <c r="O26"/>
  <c r="N26"/>
  <c r="M26"/>
  <c r="K26"/>
  <c r="J26"/>
  <c r="I26"/>
  <c r="G26"/>
  <c r="C26"/>
  <c r="C48" s="1"/>
  <c r="AB25"/>
  <c r="F25"/>
  <c r="E25"/>
  <c r="F24"/>
  <c r="X23"/>
  <c r="AB23"/>
  <c r="E23"/>
  <c r="AA20"/>
  <c r="Z20"/>
  <c r="Y20"/>
  <c r="X20"/>
  <c r="W20"/>
  <c r="V20"/>
  <c r="U20"/>
  <c r="T20"/>
  <c r="S20"/>
  <c r="R20"/>
  <c r="Q20"/>
  <c r="P20"/>
  <c r="O20"/>
  <c r="N20"/>
  <c r="M20"/>
  <c r="L20"/>
  <c r="K20"/>
  <c r="J20"/>
  <c r="I20"/>
  <c r="H20"/>
  <c r="G20"/>
  <c r="C20"/>
  <c r="E20" s="1"/>
  <c r="J20" i="17"/>
  <c r="I20"/>
  <c r="G20"/>
  <c r="F20"/>
  <c r="F26" i="19" l="1"/>
  <c r="AB20"/>
  <c r="F23"/>
  <c r="F20" s="1"/>
  <c r="F46"/>
  <c r="E48"/>
  <c r="F48"/>
  <c r="AB48"/>
  <c r="H26"/>
  <c r="L26"/>
  <c r="AB27"/>
  <c r="AB26" s="1"/>
  <c r="C21" i="6"/>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<sst xmlns="http://schemas.openxmlformats.org/spreadsheetml/2006/main" count="3369" uniqueCount="522">
  <si>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</si>
  <si>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</si>
  <si>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</si>
  <si>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</si>
  <si>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</si>
  <si>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</si>
  <si>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</si>
  <si>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</si>
  <si>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</si>
  <si>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</si>
  <si>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</si>
  <si>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</si>
  <si>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</si>
  <si>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</si>
  <si>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</si>
  <si>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</si>
  <si>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</si>
  <si>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</si>
  <si>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</si>
  <si>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</si>
  <si>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</si>
  <si>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</si>
  <si>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</si>
  <si>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</si>
  <si>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</si>
  <si>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</si>
  <si>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</si>
  <si>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</si>
  <si>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</si>
  <si>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</si>
  <si>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</si>
  <si>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</si>
  <si>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</si>
  <si>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</si>
  <si>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</si>
  <si>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</si>
  <si>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</si>
  <si>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</si>
  <si>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</si>
  <si>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</si>
  <si>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</si>
  <si>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</si>
  <si>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</si>
  <si>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</si>
  <si>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</si>
  <si>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</si>
  <si>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</si>
  <si>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</si>
  <si>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</si>
  <si>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</si>
  <si>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</si>
  <si>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</si>
  <si>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</si>
  <si>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</si>
  <si>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</si>
  <si>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</si>
  <si>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</si>
  <si>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</si>
  <si>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</si>
  <si>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</si>
  <si>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</si>
  <si>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</si>
  <si>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</si>
  <si>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</si>
  <si>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</si>
  <si>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</si>
  <si>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</si>
  <si>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</si>
  <si>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</si>
  <si>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</si>
  <si>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</si>
  <si>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</si>
  <si>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</si>
  <si>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</si>
  <si>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</si>
  <si>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</si>
  <si>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</si>
  <si>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</si>
  <si>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</si>
  <si>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</si>
  <si>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</si>
  <si>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</si>
  <si>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</si>
  <si>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</si>
  <si>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</si>
  <si>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</si>
  <si>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</si>
  <si>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</si>
  <si>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</si>
  <si>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</si>
  <si>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</si>
  <si>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</si>
  <si>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</si>
  <si>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</si>
  <si>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</si>
  <si>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</si>
  <si>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</si>
  <si>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</si>
  <si>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</si>
  <si>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</si>
  <si>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</si>
  <si>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</si>
  <si>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</si>
  <si>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</si>
  <si>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</si>
  <si>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</si>
  <si>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</si>
  <si>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</si>
  <si>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</si>
  <si>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</si>
  <si>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</si>
  <si>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</si>
  <si>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</si>
  <si>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</si>
  <si>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</si>
  <si>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</si>
  <si>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</si>
  <si>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</si>
  <si>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</si>
  <si>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</si>
  <si>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</si>
  <si>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</si>
  <si>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</si>
  <si>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</si>
  <si>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</si>
  <si>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</si>
  <si>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</si>
  <si>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</si>
  <si>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</si>
  <si>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</si>
  <si>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</si>
  <si>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</si>
  <si>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</si>
  <si>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</si>
  <si>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</si>
  <si>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</si>
  <si>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</si>
  <si>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</si>
  <si>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</si>
  <si>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</si>
  <si>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</si>
  <si>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</si>
  <si>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</si>
  <si>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</si>
  <si>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</si>
  <si>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</si>
  <si>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</si>
  <si>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</si>
  <si>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</si>
  <si>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</si>
  <si>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</si>
  <si>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</si>
  <si>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</si>
  <si>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</si>
  <si>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</si>
  <si>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</si>
  <si>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</si>
  <si>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</si>
  <si>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</si>
  <si>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</si>
  <si>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</si>
  <si>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</si>
  <si>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</si>
  <si>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</si>
  <si>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</si>
  <si>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</si>
  <si>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</si>
  <si>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</si>
  <si>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</si>
  <si>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</si>
  <si>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</si>
  <si>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</si>
  <si>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</si>
  <si>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</si>
  <si>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</si>
  <si>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</si>
  <si>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</si>
  <si>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</si>
  <si>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</si>
  <si>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</si>
  <si>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</si>
  <si>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</si>
  <si>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</si>
  <si>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</si>
  <si>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</si>
  <si>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</si>
  <si>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</si>
  <si>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</si>
  <si>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</si>
  <si>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</si>
  <si>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</si>
  <si>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</si>
  <si>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</si>
  <si>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</si>
  <si>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</si>
  <si>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</si>
  <si>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</si>
  <si>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</si>
  <si>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</si>
  <si>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</si>
  <si>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</si>
  <si>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</si>
  <si>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</si>
  <si>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</si>
  <si>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</si>
  <si>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</si>
  <si>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</si>
  <si>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</si>
  <si>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</si>
  <si>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</si>
  <si>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</si>
  <si>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</si>
  <si>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</si>
  <si>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</si>
  <si>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</si>
  <si>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</si>
  <si>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</si>
  <si>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</si>
  <si>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</si>
  <si>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</si>
  <si>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</si>
  <si>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</si>
  <si>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</si>
  <si>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</si>
  <si>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</si>
  <si>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</si>
  <si>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</si>
  <si>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</si>
  <si>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</si>
  <si>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</si>
  <si>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</si>
  <si>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</si>
  <si>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</si>
  <si>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</si>
  <si>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</si>
  <si>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</si>
  <si>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</si>
  <si>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</si>
  <si>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</si>
  <si>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</si>
  <si>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</si>
  <si>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</si>
  <si>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</si>
  <si>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</si>
  <si>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</si>
  <si>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</si>
  <si>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</si>
  <si>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</si>
  <si>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</si>
  <si>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</si>
  <si>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</si>
  <si>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</si>
  <si>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</si>
  <si>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</si>
  <si>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</si>
  <si>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</si>
  <si>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</si>
  <si>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</si>
  <si>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</si>
  <si>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</si>
  <si>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</si>
  <si>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</si>
  <si>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</si>
  <si>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</si>
  <si>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</si>
  <si>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</si>
  <si>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</si>
  <si>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</si>
  <si>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</si>
  <si>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</si>
  <si>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</si>
  <si>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</si>
  <si>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</si>
  <si>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</si>
  <si>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</si>
  <si>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</si>
  <si>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</si>
  <si>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</si>
  <si>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</si>
  <si>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</si>
  <si>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</si>
  <si>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</si>
  <si>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</si>
  <si>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</si>
  <si>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</si>
  <si>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</si>
  <si>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</si>
  <si>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</si>
  <si>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</si>
  <si>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</si>
  <si>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</si>
  <si>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</si>
  <si>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</si>
  <si>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</si>
  <si>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</si>
  <si>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</si>
  <si>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</si>
  <si>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</si>
  <si>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</si>
  <si>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</si>
  <si>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</si>
  <si>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</si>
  <si>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</si>
  <si>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</si>
  <si>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</si>
  <si>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</si>
  <si>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</si>
  <si>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</si>
  <si>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</si>
  <si>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</si>
  <si>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</si>
  <si>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</si>
  <si>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</si>
  <si>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</si>
  <si>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</si>
  <si>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</si>
  <si>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</si>
  <si>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</si>
  <si>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</si>
  <si>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</si>
  <si>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</si>
  <si>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</si>
  <si>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</si>
  <si>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</si>
  <si>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</si>
  <si>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</si>
  <si>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</si>
  <si>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</si>
  <si>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</si>
  <si>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</si>
  <si>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</si>
  <si>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</si>
  <si>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</si>
  <si>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</si>
  <si>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</si>
  <si>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</si>
  <si>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</si>
  <si>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</si>
  <si>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</si>
  <si>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</si>
  <si>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</si>
  <si>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</si>
  <si>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</si>
  <si>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</si>
  <si>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</si>
  <si>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</si>
  <si>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</si>
  <si>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</si>
  <si>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</si>
  <si>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</si>
  <si>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</si>
  <si>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</si>
  <si>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</si>
  <si>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</si>
  <si>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</si>
  <si>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</si>
  <si>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</si>
  <si>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</si>
  <si>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</si>
  <si>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</si>
  <si>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</si>
  <si>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</si>
  <si>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</si>
  <si>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</si>
  <si>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</si>
  <si>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</si>
  <si>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</si>
  <si>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</si>
  <si>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</si>
  <si>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</si>
  <si>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</si>
  <si>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</si>
  <si>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</si>
  <si>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</si>
  <si>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</si>
  <si>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</si>
  <si>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</si>
  <si>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</si>
  <si>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</si>
  <si>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</si>
  <si>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</si>
  <si>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</si>
  <si>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</si>
  <si>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</si>
  <si>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</si>
  <si>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</si>
  <si>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</si>
  <si>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</si>
  <si>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</si>
  <si>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</si>
  <si>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</si>
  <si>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</si>
  <si>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</si>
  <si>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</si>
  <si>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</si>
  <si>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</si>
  <si>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</si>
  <si>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</si>
  <si>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</si>
  <si>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</si>
  <si>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</si>
  <si>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</si>
  <si>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</si>
  <si>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</si>
  <si>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</si>
  <si>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</si>
  <si>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</si>
  <si>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</si>
  <si>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</si>
  <si>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</si>
  <si>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</si>
  <si>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</si>
  <si>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</si>
  <si>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</si>
  <si>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</si>
  <si>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</si>
  <si>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</si>
  <si>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</si>
  <si>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</si>
  <si>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</si>
  <si>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</si>
  <si>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</si>
  <si>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</si>
  <si>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</si>
  <si>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</si>
  <si>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</si>
  <si>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</si>
  <si>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</si>
  <si>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</si>
  <si>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</si>
  <si>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</si>
  <si>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</si>
  <si>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</si>
  <si>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</si>
  <si>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</si>
  <si>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</si>
  <si>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</si>
  <si>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</si>
  <si>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</si>
  <si>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</si>
  <si>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</si>
  <si>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</si>
  <si>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</si>
  <si>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</si>
  <si>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</si>
  <si>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</si>
  <si>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</si>
  <si>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</si>
  <si>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</si>
  <si>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</si>
  <si>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</si>
  <si>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</si>
  <si>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</si>
  <si>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</si>
  <si>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</si>
  <si>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</si>
  <si>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</si>
  <si>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</si>
  <si>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</si>
  <si>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</si>
  <si>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</si>
  <si>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</si>
  <si>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</si>
  <si>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</si>
  <si>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</si>
  <si>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</si>
  <si>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</si>
  <si>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</si>
  <si>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</si>
  <si>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</si>
  <si>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</si>
  <si>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</si>
  <si>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</si>
  <si>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 0,4 кВ</t>
  </si>
  <si>
    <t xml:space="preserve">Ж/Б </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</si>
  <si>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</si>
  <si>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</si>
  <si>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</si>
  <si>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</si>
  <si>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</si>
  <si>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</si>
  <si>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</si>
  <si>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</si>
  <si>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</si>
  <si>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</si>
  <si>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</si>
  <si>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</si>
  <si>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</si>
  <si>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</si>
  <si>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</si>
  <si>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</si>
  <si>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</si>
  <si>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</si>
  <si>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</si>
  <si>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 xml:space="preserve"> ПС Эмальзавод</t>
  </si>
  <si>
    <t>J_ДВОСТ-188</t>
  </si>
  <si>
    <t>Техническое перевооружение объекта "Кабельная линия - 0,4 кВ ст.Хор" от ОПА-Хор до ул. Вокзальная</t>
  </si>
  <si>
    <t>В результате технического перевооружения будет произведена замена кабеля на провод СИП,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</si>
  <si>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0,6 км</t>
  </si>
  <si>
    <t xml:space="preserve"> КЛ-0,4 кВ ст.Хор" от ОПА-Хор до ул. Вокзальная</t>
  </si>
  <si>
    <t>ВЛ-0,4 кВ ст.Хор" от ОПА-Хор до ул. Вокзальная</t>
  </si>
  <si>
    <t xml:space="preserve"> Кабельная линия - 0,4 кВ ст.Хор" от ОПА-Хор до ул. Вокзальная</t>
  </si>
  <si>
    <t xml:space="preserve"> Воздушная линия - 0,4 кВ ст.Хор" от ОПА-Хор до ул. Вокзальная</t>
  </si>
  <si>
    <t>АВВБ 3*25+1*16</t>
  </si>
  <si>
    <t xml:space="preserve"> СИП 35, СИП 25</t>
  </si>
  <si>
    <t>Подземный</t>
  </si>
  <si>
    <t>Техническое перевооружение КЛ-0,4 кВ, замена кабеля на провод СИП с увеличением пропускной способности линии</t>
  </si>
  <si>
    <t>Уменьшение недоотпуска электроэнергии потребителям во время инцендентов, ведущих к отключению КЛ</t>
  </si>
  <si>
    <t>Кабельная линия 0,4 кВ ф.№5 ОПП «Хор» для электроснабжения МКД улицы Вокзальная поселка Хор, находятся в эксплуатации с  1987 года, выполнена кабелем АВВБ 3*25+1*8, не соответствует нагрузкам.  Необходима замена кабеля, который не соответствует технической политике ОАО "РЖД", замена кабеля протяженностью 0,6 км (уточняется при разработке ПД)</t>
  </si>
  <si>
    <t>Акт № б/н от 26.10.2018 г., Хабаровская дистанция электроснабжения</t>
  </si>
  <si>
    <t>Проектом предусматривается замена участков КЛ, включающая в себя:                                                                                                                  1. Разработка ПСД,                                                                                                           2. СМР, ввод в эксплуатацию</t>
  </si>
  <si>
    <t xml:space="preserve"> по состоянию на 01.01.2019</t>
  </si>
  <si>
    <t>по состоянию на 01.01.2020</t>
  </si>
  <si>
    <t>Другое3)</t>
  </si>
  <si>
    <t>другое3)</t>
  </si>
  <si>
    <t>КЛ</t>
  </si>
  <si>
    <t>ВЛ</t>
  </si>
  <si>
    <t>1.Замещение (обновление) электрической сети/</t>
  </si>
  <si>
    <t>Год раскрытия информации: 2019 год</t>
  </si>
  <si>
    <t xml:space="preserve">План 2019 года </t>
  </si>
  <si>
    <t>Хабаровский край, пгт. Хор</t>
  </si>
  <si>
    <t>пгт. Хор</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</si>
</sst>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1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G28" sqref="G2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518</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488</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495</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496</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487</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517</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483</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482</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521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484</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484</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484</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484</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484</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485</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484</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484</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484</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498</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497</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2.5499999999999998</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2.13</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11" priority="2" operator="containsText" text="Х!">
      <formula>NOT(ISERROR(SEARCH("Х!",A5)))</formula>
    </cfRule>
  </conditionalFormatting>
  <conditionalFormatting sqref="A5:C5">
    <cfRule type="containsText" dxfId="11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J_ДВОСТ-188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2" sqref="B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J_ДВОСТ-188</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- 0,4 кВ ст.Хор" от ОПА-Хор до ул. Вокзальная</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- 0,4 кВ ст.Хор" от ОПА-Хор до ул. Вокзальная</v>
      </c>
    </row>
    <row r="19" spans="1:3" ht="16.5" thickBot="1">
      <c r="A19" s="171" t="s">
        <v>371</v>
      </c>
      <c r="B19" s="172" t="s">
        <v>520</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490</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489</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J_ДВОСТ-188</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J_ДВОСТ-188</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491</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5" sqref="P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J_ДВОСТ-188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81.75" customHeight="1">
      <c r="A21" s="271">
        <v>1</v>
      </c>
      <c r="B21" s="271" t="s">
        <v>499</v>
      </c>
      <c r="C21" s="271" t="s">
        <v>500</v>
      </c>
      <c r="D21" s="271" t="s">
        <v>501</v>
      </c>
      <c r="E21" s="271" t="s">
        <v>502</v>
      </c>
      <c r="F21" s="271" t="s">
        <v>473</v>
      </c>
      <c r="G21" s="271" t="s">
        <v>473</v>
      </c>
      <c r="H21" s="271" t="s">
        <v>473</v>
      </c>
      <c r="I21" s="271" t="s">
        <v>473</v>
      </c>
      <c r="J21" s="271">
        <v>1987</v>
      </c>
      <c r="K21" s="271" t="s">
        <v>22</v>
      </c>
      <c r="L21" s="271" t="s">
        <v>22</v>
      </c>
      <c r="M21" s="271" t="s">
        <v>503</v>
      </c>
      <c r="N21" s="271" t="s">
        <v>504</v>
      </c>
      <c r="O21" s="271" t="s">
        <v>515</v>
      </c>
      <c r="P21" s="271" t="s">
        <v>516</v>
      </c>
      <c r="Q21" s="271">
        <v>0.6</v>
      </c>
      <c r="R21" s="271">
        <v>0.6</v>
      </c>
      <c r="S21" s="271" t="s">
        <v>136</v>
      </c>
      <c r="T21" s="271" t="s">
        <v>136</v>
      </c>
      <c r="U21" s="271" t="s">
        <v>136</v>
      </c>
      <c r="V21" s="271" t="s">
        <v>505</v>
      </c>
      <c r="W21" s="271" t="s">
        <v>474</v>
      </c>
      <c r="X21" s="271" t="s">
        <v>136</v>
      </c>
      <c r="Y21" s="271" t="s">
        <v>136</v>
      </c>
      <c r="Z21" s="271" t="s">
        <v>509</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9"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J_ДВОСТ-188</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- 0,4 кВ ст.Хор" от ОПА-Хор до ул. Вокзальная</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492</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507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493</v>
      </c>
      <c r="C20" s="277" t="s">
        <v>508</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2.5499999999999998</v>
      </c>
      <c r="D21" s="16"/>
      <c r="E21" s="16"/>
      <c r="F21" s="16"/>
      <c r="G21" s="16"/>
      <c r="H21" s="16"/>
      <c r="I21" s="16"/>
      <c r="J21" s="16"/>
      <c r="K21" s="16"/>
      <c r="L21" s="16"/>
      <c r="M21" s="16"/>
      <c r="N21" s="16"/>
      <c r="O21" s="16"/>
      <c r="P21" s="16"/>
      <c r="Q21" s="16"/>
      <c r="R21" s="16"/>
      <c r="S21" s="16"/>
      <c r="T21" s="16"/>
    </row>
    <row r="22" spans="1:20" ht="49.5">
      <c r="A22" s="85" t="s">
        <v>16</v>
      </c>
      <c r="B22" s="84" t="s">
        <v>117</v>
      </c>
      <c r="C22" s="211" t="s">
        <v>510</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497</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2022</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486</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J_ДВОСТ-188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475</v>
      </c>
      <c r="D19" s="231" t="s">
        <v>476</v>
      </c>
      <c r="E19" s="231" t="s">
        <v>477</v>
      </c>
      <c r="F19" s="231" t="s">
        <v>478</v>
      </c>
      <c r="G19" s="231" t="s">
        <v>479</v>
      </c>
      <c r="H19" s="231" t="s">
        <v>122</v>
      </c>
      <c r="I19" s="231" t="s">
        <v>480</v>
      </c>
      <c r="J19" s="231" t="s">
        <v>481</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J_ДВОСТ-188</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- 0,4 кВ ст.Хор" от ОПА-Хор до ул. Вокзальная</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J_ДВОСТ-188</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- 0,4 кВ ст.Хор" от ОПА-Хор до ул. Вокзальная</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44562</v>
      </c>
      <c r="D27" s="282">
        <v>44926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3" zoomScale="70" zoomScaleNormal="70" zoomScaleSheetLayoutView="70" workbookViewId="0">
      <pane xSplit="8" ySplit="17" topLeftCell="I32" activePane="bottomRight" state="frozen"/>
      <selection activeCell="A3" sqref="A3"/>
      <selection pane="topRight" activeCell="I3" sqref="I3"/>
      <selection pane="bottomLeft" activeCell="A20" sqref="A20"/>
      <selection pane="bottomRight" activeCell="H16" sqref="H16:AA16"/>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J_ДВОСТ-188</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- 0,4 кВ ст.Хор" от ОПА-Хор до ул. Вокзальная</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519</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511</v>
      </c>
      <c r="F18" s="252" t="s">
        <v>512</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2.5547543553510281</v>
      </c>
      <c r="D20" s="137" t="s">
        <v>244</v>
      </c>
      <c r="E20" s="137">
        <f>C20</f>
        <v>2.5547543553510281</v>
      </c>
      <c r="F20" s="137">
        <f t="shared" ref="F20" si="0">F23</f>
        <v>2.5547543553510281</v>
      </c>
      <c r="G20" s="137">
        <f t="shared" ref="G20:AA20" si="1">SUM(G21:G25)</f>
        <v>0</v>
      </c>
      <c r="H20" s="137">
        <f t="shared" si="1"/>
        <v>0</v>
      </c>
      <c r="I20" s="137">
        <f t="shared" si="1"/>
        <v>0</v>
      </c>
      <c r="J20" s="137">
        <f t="shared" si="1"/>
        <v>0</v>
      </c>
      <c r="K20" s="137">
        <f t="shared" si="1"/>
        <v>0</v>
      </c>
      <c r="L20" s="137">
        <f>SUM(L21:L25)</f>
        <v>0</v>
      </c>
      <c r="M20" s="137">
        <f t="shared" si="1"/>
        <v>0</v>
      </c>
      <c r="N20" s="137">
        <f t="shared" si="1"/>
        <v>0</v>
      </c>
      <c r="O20" s="137">
        <f t="shared" si="1"/>
        <v>0</v>
      </c>
      <c r="P20" s="137">
        <f t="shared" si="1"/>
        <v>0.43991999999999998</v>
      </c>
      <c r="Q20" s="137">
        <f t="shared" si="1"/>
        <v>0</v>
      </c>
      <c r="R20" s="137">
        <f t="shared" si="1"/>
        <v>0</v>
      </c>
      <c r="S20" s="137">
        <f t="shared" si="1"/>
        <v>0</v>
      </c>
      <c r="T20" s="137">
        <f t="shared" si="1"/>
        <v>2.1148343553510283</v>
      </c>
      <c r="U20" s="137">
        <f t="shared" si="1"/>
        <v>0</v>
      </c>
      <c r="V20" s="137">
        <f t="shared" si="1"/>
        <v>0</v>
      </c>
      <c r="W20" s="137">
        <f t="shared" si="1"/>
        <v>0</v>
      </c>
      <c r="X20" s="137">
        <f t="shared" si="1"/>
        <v>0</v>
      </c>
      <c r="Y20" s="137">
        <f t="shared" si="1"/>
        <v>0</v>
      </c>
      <c r="Z20" s="137">
        <f t="shared" si="1"/>
        <v>0</v>
      </c>
      <c r="AA20" s="137">
        <f t="shared" si="1"/>
        <v>0</v>
      </c>
      <c r="AB20" s="137">
        <f>H20+L20+P20+T20+X20</f>
        <v>2.5547543553510281</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2.5547543553510281</v>
      </c>
      <c r="D23" s="137" t="s">
        <v>244</v>
      </c>
      <c r="E23" s="137">
        <f>C23</f>
        <v>2.5547543553510281</v>
      </c>
      <c r="F23" s="137">
        <f>C20</f>
        <v>2.5547543553510281</v>
      </c>
      <c r="G23" s="137">
        <v>0</v>
      </c>
      <c r="H23" s="136">
        <v>0</v>
      </c>
      <c r="I23" s="137" t="s">
        <v>244</v>
      </c>
      <c r="J23" s="137" t="s">
        <v>244</v>
      </c>
      <c r="K23" s="137" t="s">
        <v>244</v>
      </c>
      <c r="L23" s="136">
        <v>0</v>
      </c>
      <c r="M23" s="137" t="s">
        <v>244</v>
      </c>
      <c r="N23" s="137" t="s">
        <v>244</v>
      </c>
      <c r="O23" s="137" t="s">
        <v>244</v>
      </c>
      <c r="P23" s="136">
        <v>0.43991999999999998</v>
      </c>
      <c r="Q23" s="137" t="s">
        <v>244</v>
      </c>
      <c r="R23" s="137" t="s">
        <v>244</v>
      </c>
      <c r="S23" s="137" t="s">
        <v>244</v>
      </c>
      <c r="T23" s="136">
        <v>2.1148343553510283</v>
      </c>
      <c r="U23" s="137" t="s">
        <v>244</v>
      </c>
      <c r="V23" s="137" t="s">
        <v>244</v>
      </c>
      <c r="W23" s="137" t="s">
        <v>244</v>
      </c>
      <c r="X23" s="136">
        <f>X26*1.18</f>
        <v>0</v>
      </c>
      <c r="Y23" s="137" t="s">
        <v>244</v>
      </c>
      <c r="Z23" s="137" t="s">
        <v>244</v>
      </c>
      <c r="AA23" s="137" t="s">
        <v>244</v>
      </c>
      <c r="AB23" s="137">
        <f>H23+L23+P23++T23+X23</f>
        <v>2.5547543553510281</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2.1289619627925238</v>
      </c>
      <c r="D26" s="137" t="s">
        <v>244</v>
      </c>
      <c r="E26" s="137">
        <f t="shared" ref="E26:F26" si="3">E27+E28</f>
        <v>2.1289619627925238</v>
      </c>
      <c r="F26" s="137">
        <f t="shared" si="3"/>
        <v>2.1289619627925238</v>
      </c>
      <c r="G26" s="137">
        <f t="shared" ref="G26:AA26" si="4">SUM(G27:G30)</f>
        <v>0</v>
      </c>
      <c r="H26" s="137">
        <f t="shared" si="4"/>
        <v>0</v>
      </c>
      <c r="I26" s="137">
        <f t="shared" si="4"/>
        <v>0</v>
      </c>
      <c r="J26" s="137">
        <f t="shared" si="4"/>
        <v>0</v>
      </c>
      <c r="K26" s="137">
        <f t="shared" si="4"/>
        <v>0</v>
      </c>
      <c r="L26" s="137">
        <f t="shared" si="4"/>
        <v>0</v>
      </c>
      <c r="M26" s="137">
        <f t="shared" si="4"/>
        <v>0</v>
      </c>
      <c r="N26" s="137">
        <f t="shared" si="4"/>
        <v>0</v>
      </c>
      <c r="O26" s="137">
        <f t="shared" si="4"/>
        <v>0</v>
      </c>
      <c r="P26" s="137">
        <f>SUM(P27:P30)</f>
        <v>0.36659999999999998</v>
      </c>
      <c r="Q26" s="137">
        <f t="shared" si="4"/>
        <v>0</v>
      </c>
      <c r="R26" s="137">
        <f t="shared" si="4"/>
        <v>0</v>
      </c>
      <c r="S26" s="137">
        <f t="shared" si="4"/>
        <v>0</v>
      </c>
      <c r="T26" s="137">
        <f>SUM(T27:T30)</f>
        <v>1.7623619627925238</v>
      </c>
      <c r="U26" s="137">
        <f t="shared" si="4"/>
        <v>0</v>
      </c>
      <c r="V26" s="137">
        <f t="shared" si="4"/>
        <v>0</v>
      </c>
      <c r="W26" s="137">
        <f t="shared" si="4"/>
        <v>0</v>
      </c>
      <c r="X26" s="137">
        <f>SUM(X27:X30)</f>
        <v>0</v>
      </c>
      <c r="Y26" s="137">
        <f t="shared" si="4"/>
        <v>0</v>
      </c>
      <c r="Z26" s="137">
        <f t="shared" si="4"/>
        <v>0</v>
      </c>
      <c r="AA26" s="137">
        <f t="shared" si="4"/>
        <v>0</v>
      </c>
      <c r="AB26" s="137">
        <f>AB27+AB28</f>
        <v>2.1289619627925238</v>
      </c>
      <c r="AC26" s="137" t="s">
        <v>244</v>
      </c>
    </row>
    <row r="27" spans="1:29" ht="16.5">
      <c r="A27" s="130" t="s">
        <v>269</v>
      </c>
      <c r="B27" s="133" t="s">
        <v>270</v>
      </c>
      <c r="C27" s="137">
        <v>0.36659999999999998</v>
      </c>
      <c r="D27" s="137" t="s">
        <v>244</v>
      </c>
      <c r="E27" s="137">
        <f>C27</f>
        <v>0.36659999999999998</v>
      </c>
      <c r="F27" s="137">
        <f>C27</f>
        <v>0.36659999999999998</v>
      </c>
      <c r="G27" s="137">
        <v>0</v>
      </c>
      <c r="H27" s="136">
        <v>0</v>
      </c>
      <c r="I27" s="137" t="s">
        <v>244</v>
      </c>
      <c r="J27" s="137" t="s">
        <v>244</v>
      </c>
      <c r="K27" s="137" t="s">
        <v>244</v>
      </c>
      <c r="L27" s="136">
        <v>0</v>
      </c>
      <c r="M27" s="137" t="s">
        <v>244</v>
      </c>
      <c r="N27" s="137" t="s">
        <v>244</v>
      </c>
      <c r="O27" s="137" t="s">
        <v>244</v>
      </c>
      <c r="P27" s="136">
        <v>0.36659999999999998</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0.36659999999999998</v>
      </c>
      <c r="AC27" s="137" t="s">
        <v>244</v>
      </c>
    </row>
    <row r="28" spans="1:29" ht="16.5">
      <c r="A28" s="130" t="s">
        <v>271</v>
      </c>
      <c r="B28" s="133" t="s">
        <v>272</v>
      </c>
      <c r="C28" s="137">
        <v>1.7623619627925238</v>
      </c>
      <c r="D28" s="137" t="s">
        <v>244</v>
      </c>
      <c r="E28" s="137">
        <f>C28</f>
        <v>1.7623619627925238</v>
      </c>
      <c r="F28" s="137">
        <f>C28</f>
        <v>1.7623619627925238</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1.7623619627925238</v>
      </c>
      <c r="U28" s="137" t="s">
        <v>244</v>
      </c>
      <c r="V28" s="137" t="s">
        <v>244</v>
      </c>
      <c r="W28" s="137" t="s">
        <v>244</v>
      </c>
      <c r="X28" s="136">
        <v>0</v>
      </c>
      <c r="Y28" s="137" t="s">
        <v>244</v>
      </c>
      <c r="Z28" s="137" t="s">
        <v>244</v>
      </c>
      <c r="AA28" s="137" t="s">
        <v>244</v>
      </c>
      <c r="AB28" s="137">
        <f>H28+L28+P28+T28+X28</f>
        <v>1.7623619627925238</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3"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0.6</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6">
        <f t="shared" si="5"/>
        <v>0</v>
      </c>
      <c r="H33" s="136">
        <f t="shared" si="5"/>
        <v>0</v>
      </c>
      <c r="I33" s="136">
        <f t="shared" si="5"/>
        <v>0</v>
      </c>
      <c r="J33" s="136">
        <f t="shared" si="5"/>
        <v>0</v>
      </c>
      <c r="K33" s="136">
        <f t="shared" si="5"/>
        <v>0</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0.6</v>
      </c>
      <c r="D35" s="137" t="s">
        <v>244</v>
      </c>
      <c r="E35" s="137">
        <v>0.6</v>
      </c>
      <c r="F35" s="137">
        <v>0.6</v>
      </c>
      <c r="G35" s="137">
        <v>0</v>
      </c>
      <c r="H35" s="136">
        <v>0</v>
      </c>
      <c r="I35" s="137" t="s">
        <v>244</v>
      </c>
      <c r="J35" s="137" t="s">
        <v>244</v>
      </c>
      <c r="K35" s="137" t="s">
        <v>244</v>
      </c>
      <c r="L35" s="137">
        <v>0</v>
      </c>
      <c r="M35" s="137" t="s">
        <v>244</v>
      </c>
      <c r="N35" s="137" t="s">
        <v>244</v>
      </c>
      <c r="O35" s="137" t="s">
        <v>244</v>
      </c>
      <c r="P35" s="136">
        <v>0</v>
      </c>
      <c r="Q35" s="137" t="s">
        <v>244</v>
      </c>
      <c r="R35" s="137" t="s">
        <v>244</v>
      </c>
      <c r="S35" s="137" t="s">
        <v>244</v>
      </c>
      <c r="T35" s="137">
        <v>0.6</v>
      </c>
      <c r="U35" s="137" t="s">
        <v>244</v>
      </c>
      <c r="V35" s="137" t="s">
        <v>244</v>
      </c>
      <c r="W35" s="137" t="s">
        <v>244</v>
      </c>
      <c r="X35" s="136">
        <v>0</v>
      </c>
      <c r="Y35" s="137" t="s">
        <v>244</v>
      </c>
      <c r="Z35" s="137" t="s">
        <v>244</v>
      </c>
      <c r="AA35" s="137" t="s">
        <v>244</v>
      </c>
      <c r="AB35" s="137">
        <v>0.6</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v>
      </c>
      <c r="D37" s="137" t="s">
        <v>244</v>
      </c>
      <c r="E37" s="137">
        <v>0</v>
      </c>
      <c r="F37" s="137">
        <f t="shared" si="2"/>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t="s">
        <v>244</v>
      </c>
    </row>
    <row r="38" spans="1:30" ht="16.5">
      <c r="A38" s="132" t="s">
        <v>290</v>
      </c>
      <c r="B38" s="135" t="s">
        <v>513</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6">
        <f t="shared" ref="G39:K39" si="6">SUM(G40:G46)</f>
        <v>0</v>
      </c>
      <c r="H39" s="136">
        <f t="shared" si="6"/>
        <v>0</v>
      </c>
      <c r="I39" s="136">
        <f t="shared" si="6"/>
        <v>0</v>
      </c>
      <c r="J39" s="136">
        <f t="shared" si="6"/>
        <v>0</v>
      </c>
      <c r="K39" s="136">
        <f t="shared" si="6"/>
        <v>0</v>
      </c>
      <c r="L39" s="136">
        <v>0</v>
      </c>
      <c r="M39" s="137">
        <f t="shared" ref="M39:AA39" si="7">SUM(M40:M46)</f>
        <v>0</v>
      </c>
      <c r="N39" s="137">
        <f t="shared" si="7"/>
        <v>0</v>
      </c>
      <c r="O39" s="137">
        <f t="shared" si="7"/>
        <v>0</v>
      </c>
      <c r="P39" s="137">
        <f t="shared" si="7"/>
        <v>0</v>
      </c>
      <c r="Q39" s="137">
        <f t="shared" si="7"/>
        <v>0</v>
      </c>
      <c r="R39" s="137">
        <f t="shared" si="7"/>
        <v>0</v>
      </c>
      <c r="S39" s="137">
        <f t="shared" si="7"/>
        <v>0</v>
      </c>
      <c r="T39" s="137">
        <f t="shared" si="7"/>
        <v>0.6</v>
      </c>
      <c r="U39" s="137">
        <f t="shared" si="7"/>
        <v>0</v>
      </c>
      <c r="V39" s="137">
        <f t="shared" si="7"/>
        <v>0</v>
      </c>
      <c r="W39" s="137">
        <f t="shared" si="7"/>
        <v>0</v>
      </c>
      <c r="X39" s="137">
        <f t="shared" si="7"/>
        <v>0</v>
      </c>
      <c r="Y39" s="137">
        <f t="shared" si="7"/>
        <v>0</v>
      </c>
      <c r="Z39" s="137">
        <f t="shared" si="7"/>
        <v>0</v>
      </c>
      <c r="AA39" s="137">
        <f t="shared" si="7"/>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6">
        <f t="shared" ref="G41:K41" si="8">SUM(G42:G48)</f>
        <v>0</v>
      </c>
      <c r="H41" s="136">
        <f t="shared" si="8"/>
        <v>0</v>
      </c>
      <c r="I41" s="136">
        <f t="shared" si="8"/>
        <v>0</v>
      </c>
      <c r="J41" s="136">
        <f t="shared" si="8"/>
        <v>0</v>
      </c>
      <c r="K41" s="136">
        <f t="shared" si="8"/>
        <v>0</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0.6</v>
      </c>
      <c r="D43" s="137" t="s">
        <v>244</v>
      </c>
      <c r="E43" s="137">
        <v>0.6</v>
      </c>
      <c r="F43" s="137">
        <v>0.6</v>
      </c>
      <c r="G43" s="137">
        <v>0</v>
      </c>
      <c r="H43" s="136">
        <v>0</v>
      </c>
      <c r="I43" s="137" t="s">
        <v>244</v>
      </c>
      <c r="J43" s="137" t="s">
        <v>244</v>
      </c>
      <c r="K43" s="137" t="s">
        <v>244</v>
      </c>
      <c r="L43" s="137">
        <v>0</v>
      </c>
      <c r="M43" s="137" t="s">
        <v>244</v>
      </c>
      <c r="N43" s="137" t="s">
        <v>244</v>
      </c>
      <c r="O43" s="137" t="s">
        <v>244</v>
      </c>
      <c r="P43" s="136">
        <v>0</v>
      </c>
      <c r="Q43" s="137" t="s">
        <v>244</v>
      </c>
      <c r="R43" s="137" t="s">
        <v>244</v>
      </c>
      <c r="S43" s="137" t="s">
        <v>244</v>
      </c>
      <c r="T43" s="137">
        <v>0.6</v>
      </c>
      <c r="U43" s="137" t="s">
        <v>244</v>
      </c>
      <c r="V43" s="137" t="s">
        <v>244</v>
      </c>
      <c r="W43" s="137" t="s">
        <v>244</v>
      </c>
      <c r="X43" s="136">
        <v>0</v>
      </c>
      <c r="Y43" s="137" t="s">
        <v>244</v>
      </c>
      <c r="Z43" s="137" t="s">
        <v>244</v>
      </c>
      <c r="AA43" s="137" t="s">
        <v>244</v>
      </c>
      <c r="AB43" s="137">
        <v>0.6</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t="s">
        <v>244</v>
      </c>
    </row>
    <row r="46" spans="1:30" ht="16.5">
      <c r="A46" s="132" t="s">
        <v>299</v>
      </c>
      <c r="B46" s="135" t="s">
        <v>513</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9">SUM(G48:G53)</f>
        <v>0</v>
      </c>
      <c r="H47" s="137">
        <v>0</v>
      </c>
      <c r="I47" s="137">
        <f t="shared" si="9"/>
        <v>0</v>
      </c>
      <c r="J47" s="137">
        <f t="shared" si="9"/>
        <v>0</v>
      </c>
      <c r="K47" s="137">
        <f t="shared" si="9"/>
        <v>0</v>
      </c>
      <c r="L47" s="137">
        <v>0</v>
      </c>
      <c r="M47" s="137">
        <f t="shared" si="9"/>
        <v>0</v>
      </c>
      <c r="N47" s="137">
        <f t="shared" si="9"/>
        <v>0</v>
      </c>
      <c r="O47" s="137">
        <f t="shared" si="9"/>
        <v>0</v>
      </c>
      <c r="P47" s="137">
        <v>0</v>
      </c>
      <c r="Q47" s="137">
        <f t="shared" si="9"/>
        <v>0</v>
      </c>
      <c r="R47" s="137">
        <f t="shared" si="9"/>
        <v>0</v>
      </c>
      <c r="S47" s="137">
        <f t="shared" si="9"/>
        <v>0</v>
      </c>
      <c r="T47" s="137">
        <v>0</v>
      </c>
      <c r="U47" s="137">
        <f t="shared" si="9"/>
        <v>0</v>
      </c>
      <c r="V47" s="137">
        <f t="shared" si="9"/>
        <v>0</v>
      </c>
      <c r="W47" s="137">
        <f t="shared" si="9"/>
        <v>0</v>
      </c>
      <c r="X47" s="137">
        <f t="shared" si="9"/>
        <v>0</v>
      </c>
      <c r="Y47" s="137">
        <f t="shared" si="9"/>
        <v>0</v>
      </c>
      <c r="Z47" s="137">
        <f t="shared" si="9"/>
        <v>0</v>
      </c>
      <c r="AA47" s="137">
        <f t="shared" si="9"/>
        <v>0</v>
      </c>
      <c r="AB47" s="137">
        <v>0</v>
      </c>
      <c r="AC47" s="137" t="s">
        <v>244</v>
      </c>
    </row>
    <row r="48" spans="1:30" ht="16.5">
      <c r="A48" s="132" t="s">
        <v>301</v>
      </c>
      <c r="B48" s="133" t="s">
        <v>302</v>
      </c>
      <c r="C48" s="137">
        <f>C26</f>
        <v>2.1289619627925238</v>
      </c>
      <c r="D48" s="137" t="s">
        <v>244</v>
      </c>
      <c r="E48" s="137">
        <f>C48</f>
        <v>2.1289619627925238</v>
      </c>
      <c r="F48" s="137">
        <f>C48</f>
        <v>2.1289619627925238</v>
      </c>
      <c r="G48" s="137">
        <v>0</v>
      </c>
      <c r="H48" s="136">
        <v>0</v>
      </c>
      <c r="I48" s="137" t="s">
        <v>244</v>
      </c>
      <c r="J48" s="137" t="s">
        <v>244</v>
      </c>
      <c r="K48" s="137" t="s">
        <v>244</v>
      </c>
      <c r="L48" s="136">
        <v>0</v>
      </c>
      <c r="M48" s="137" t="s">
        <v>244</v>
      </c>
      <c r="N48" s="137" t="s">
        <v>244</v>
      </c>
      <c r="O48" s="137" t="s">
        <v>244</v>
      </c>
      <c r="P48" s="137">
        <v>0.36659999999999998</v>
      </c>
      <c r="Q48" s="137" t="s">
        <v>244</v>
      </c>
      <c r="R48" s="137" t="s">
        <v>244</v>
      </c>
      <c r="S48" s="137" t="s">
        <v>244</v>
      </c>
      <c r="T48" s="137">
        <v>1.7623619627925238</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6">
        <f t="shared" ref="G50:K50" si="10">SUM(G51:G57)</f>
        <v>0</v>
      </c>
      <c r="H50" s="136">
        <f t="shared" si="10"/>
        <v>0</v>
      </c>
      <c r="I50" s="136">
        <f t="shared" si="10"/>
        <v>0</v>
      </c>
      <c r="J50" s="136">
        <f t="shared" si="10"/>
        <v>0</v>
      </c>
      <c r="K50" s="136">
        <f t="shared" si="10"/>
        <v>0</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0.6</v>
      </c>
      <c r="D52" s="137" t="s">
        <v>244</v>
      </c>
      <c r="E52" s="137">
        <v>0.6</v>
      </c>
      <c r="F52" s="137">
        <v>0.6</v>
      </c>
      <c r="G52" s="137">
        <v>0</v>
      </c>
      <c r="H52" s="136">
        <v>0</v>
      </c>
      <c r="I52" s="137" t="s">
        <v>244</v>
      </c>
      <c r="J52" s="137" t="s">
        <v>244</v>
      </c>
      <c r="K52" s="137" t="s">
        <v>244</v>
      </c>
      <c r="L52" s="137">
        <v>0</v>
      </c>
      <c r="M52" s="137" t="s">
        <v>244</v>
      </c>
      <c r="N52" s="137" t="s">
        <v>244</v>
      </c>
      <c r="O52" s="137" t="s">
        <v>244</v>
      </c>
      <c r="P52" s="136">
        <v>0</v>
      </c>
      <c r="Q52" s="137" t="s">
        <v>244</v>
      </c>
      <c r="R52" s="137" t="s">
        <v>244</v>
      </c>
      <c r="S52" s="137" t="s">
        <v>244</v>
      </c>
      <c r="T52" s="137">
        <v>0.6</v>
      </c>
      <c r="U52" s="137" t="s">
        <v>244</v>
      </c>
      <c r="V52" s="137" t="s">
        <v>244</v>
      </c>
      <c r="W52" s="137" t="s">
        <v>244</v>
      </c>
      <c r="X52" s="136">
        <v>0</v>
      </c>
      <c r="Y52" s="137" t="s">
        <v>244</v>
      </c>
      <c r="Z52" s="137" t="s">
        <v>244</v>
      </c>
      <c r="AA52" s="137" t="s">
        <v>244</v>
      </c>
      <c r="AB52" s="137">
        <v>0.6</v>
      </c>
      <c r="AC52" s="137" t="s">
        <v>244</v>
      </c>
    </row>
    <row r="53" spans="1:29" ht="16.5">
      <c r="A53" s="132" t="s">
        <v>311</v>
      </c>
      <c r="B53" s="135" t="s">
        <v>514</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K55" si="11">SUM(G56:G62)</f>
        <v>0</v>
      </c>
      <c r="H55" s="136">
        <f t="shared" si="11"/>
        <v>0</v>
      </c>
      <c r="I55" s="136">
        <f t="shared" si="11"/>
        <v>0</v>
      </c>
      <c r="J55" s="136">
        <f t="shared" si="11"/>
        <v>0</v>
      </c>
      <c r="K55" s="136">
        <f t="shared" si="11"/>
        <v>0</v>
      </c>
      <c r="L55" s="136">
        <v>0</v>
      </c>
      <c r="M55" s="136">
        <f t="shared" ref="M55:AA55" si="12">SUM(M56:M60)</f>
        <v>0</v>
      </c>
      <c r="N55" s="136">
        <f t="shared" si="12"/>
        <v>0</v>
      </c>
      <c r="O55" s="136">
        <f t="shared" si="12"/>
        <v>0</v>
      </c>
      <c r="P55" s="136">
        <f t="shared" si="12"/>
        <v>0</v>
      </c>
      <c r="Q55" s="136">
        <f t="shared" si="12"/>
        <v>0</v>
      </c>
      <c r="R55" s="136">
        <f t="shared" si="12"/>
        <v>0</v>
      </c>
      <c r="S55" s="136">
        <f t="shared" si="12"/>
        <v>0</v>
      </c>
      <c r="T55" s="136">
        <f t="shared" si="12"/>
        <v>0.6</v>
      </c>
      <c r="U55" s="136">
        <f t="shared" si="12"/>
        <v>0</v>
      </c>
      <c r="V55" s="136">
        <f t="shared" si="12"/>
        <v>0</v>
      </c>
      <c r="W55" s="136">
        <f t="shared" si="12"/>
        <v>0</v>
      </c>
      <c r="X55" s="136">
        <f t="shared" si="12"/>
        <v>0</v>
      </c>
      <c r="Y55" s="136">
        <f t="shared" si="12"/>
        <v>0</v>
      </c>
      <c r="Z55" s="136">
        <f t="shared" si="12"/>
        <v>0</v>
      </c>
      <c r="AA55" s="136">
        <f t="shared" si="12"/>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6">
        <f t="shared" ref="G57:K57" si="13">SUM(G58:G64)</f>
        <v>0</v>
      </c>
      <c r="H57" s="136">
        <f t="shared" si="13"/>
        <v>0</v>
      </c>
      <c r="I57" s="136">
        <f t="shared" si="13"/>
        <v>0</v>
      </c>
      <c r="J57" s="136">
        <f t="shared" si="13"/>
        <v>0</v>
      </c>
      <c r="K57" s="136">
        <f t="shared" si="13"/>
        <v>0</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0.6</v>
      </c>
      <c r="D59" s="137" t="s">
        <v>244</v>
      </c>
      <c r="E59" s="137">
        <v>0.6</v>
      </c>
      <c r="F59" s="137">
        <v>0.6</v>
      </c>
      <c r="G59" s="137">
        <v>0</v>
      </c>
      <c r="H59" s="136">
        <v>0</v>
      </c>
      <c r="I59" s="137" t="s">
        <v>244</v>
      </c>
      <c r="J59" s="137" t="s">
        <v>244</v>
      </c>
      <c r="K59" s="137" t="s">
        <v>244</v>
      </c>
      <c r="L59" s="137">
        <v>0</v>
      </c>
      <c r="M59" s="137" t="s">
        <v>244</v>
      </c>
      <c r="N59" s="137" t="s">
        <v>244</v>
      </c>
      <c r="O59" s="137" t="s">
        <v>244</v>
      </c>
      <c r="P59" s="136">
        <v>0</v>
      </c>
      <c r="Q59" s="137" t="s">
        <v>244</v>
      </c>
      <c r="R59" s="137" t="s">
        <v>244</v>
      </c>
      <c r="S59" s="137" t="s">
        <v>244</v>
      </c>
      <c r="T59" s="137">
        <v>0.6</v>
      </c>
      <c r="U59" s="137" t="s">
        <v>244</v>
      </c>
      <c r="V59" s="137" t="s">
        <v>244</v>
      </c>
      <c r="W59" s="137" t="s">
        <v>244</v>
      </c>
      <c r="X59" s="136">
        <v>0</v>
      </c>
      <c r="Y59" s="137" t="s">
        <v>244</v>
      </c>
      <c r="Z59" s="137" t="s">
        <v>244</v>
      </c>
      <c r="AA59" s="137" t="s">
        <v>244</v>
      </c>
      <c r="AB59" s="137">
        <v>0.6</v>
      </c>
      <c r="AC59" s="137" t="s">
        <v>244</v>
      </c>
    </row>
    <row r="60" spans="1:29" ht="16.5">
      <c r="A60" s="132" t="s">
        <v>319</v>
      </c>
      <c r="B60" s="135" t="s">
        <v>514</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08" priority="111" operator="containsText" text="х!">
      <formula>NOT(ISERROR(SEARCH("х!",H18)))</formula>
    </cfRule>
  </conditionalFormatting>
  <conditionalFormatting sqref="I21:K25 M21:O25 U21:W25 Y21:AA25 I27:K30 M27:O30 Q27:S30 U27:W30 Y27:AA30 Y48:AA54 M56:O60 Q56:S60 U56:W60 Y56:AA60 C20:AC20 Y32:AA38 Y40:AA46 AB21:AB60 G32:G38 G27:G30 G21:G25 G56:G60 G48:G54 G40:G46 I56:K60 C59:G59 C21:F60 AC20:AC60 Q21:S25 M48:O54 Q48:S54 U48:W54 Y52:AB52 I48:K54 C52:G52 M40:O46 Q40:S46 U40:W46 Y43:AB43 I40:K46 C43:G43 M32:O38 Q32:S38 U32:W38 Y35:AB35 I32:K38 C35:G35">
    <cfRule type="containsText" dxfId="107" priority="110" operator="containsText" text="х!">
      <formula>NOT(ISERROR(SEARCH("х!",C20)))</formula>
    </cfRule>
  </conditionalFormatting>
  <conditionalFormatting sqref="I21:K25 M21:O25 U21:W25 Y21:AA25 I27:K30 M27:O30 Q27:S30 U27:W30 Y27:AA30 Y48:AA54 M56:O60 Q56:S60 U56:W60 Y56:AA60 C20:AC20 Y32:AA38 Y40:AA46 AB21:AB60 G32:G38 G27:G30 G21:G25 G56:G60 G48:G54 G40:G46 I56:K60 C59:G59 C21:F60 AC20:AC60 Q21:S25 M48:O54 Q48:S54 U48:W54 Y52:AB52 I48:K54 C52:G52 M40:O46 Q40:S46 U40:W46 Y43:AB43 I40:K46 C43:G43 M32:O38 Q32:S38 U32:W38 Y35:AB35 I32:K38 C35:G35">
    <cfRule type="containsBlanks" dxfId="106" priority="109">
      <formula>LEN(TRIM(C20))=0</formula>
    </cfRule>
  </conditionalFormatting>
  <conditionalFormatting sqref="H21:H22 L21:L22 P21:P22 T21:T22 X21:X22">
    <cfRule type="containsText" dxfId="105" priority="108" operator="containsText" text="х!">
      <formula>NOT(ISERROR(SEARCH("х!",H21)))</formula>
    </cfRule>
  </conditionalFormatting>
  <conditionalFormatting sqref="H21:H22 L21:L22 P21:P22 T21:T22 X21:X22">
    <cfRule type="containsBlanks" dxfId="104" priority="107">
      <formula>LEN(TRIM(H21))=0</formula>
    </cfRule>
  </conditionalFormatting>
  <conditionalFormatting sqref="X23 H23 L23 P23 T23">
    <cfRule type="containsText" dxfId="103" priority="106" operator="containsText" text="х!">
      <formula>NOT(ISERROR(SEARCH("х!",H23)))</formula>
    </cfRule>
  </conditionalFormatting>
  <conditionalFormatting sqref="X23 H23 L23 P23 T23">
    <cfRule type="containsBlanks" dxfId="102" priority="105">
      <formula>LEN(TRIM(H23))=0</formula>
    </cfRule>
  </conditionalFormatting>
  <conditionalFormatting sqref="H28:H30 L28:L30 X28:X30 T28:T30 P28:P30">
    <cfRule type="containsText" dxfId="101" priority="104" operator="containsText" text="х!">
      <formula>NOT(ISERROR(SEARCH("х!",H28)))</formula>
    </cfRule>
  </conditionalFormatting>
  <conditionalFormatting sqref="H28:H30 L28:L30 X28:X30 T28:T30 P28:P30">
    <cfRule type="containsBlanks" dxfId="100" priority="103">
      <formula>LEN(TRIM(H28))=0</formula>
    </cfRule>
  </conditionalFormatting>
  <conditionalFormatting sqref="D26 G26:AA26 AC26">
    <cfRule type="containsText" dxfId="99" priority="102" operator="containsText" text="х!">
      <formula>NOT(ISERROR(SEARCH("х!",D26)))</formula>
    </cfRule>
  </conditionalFormatting>
  <conditionalFormatting sqref="D26 G26:AA26 AC26">
    <cfRule type="containsBlanks" dxfId="98" priority="101">
      <formula>LEN(TRIM(D26))=0</formula>
    </cfRule>
  </conditionalFormatting>
  <conditionalFormatting sqref="D40:D46 D48 I27:K30 M27:O30 Q27:S30 U27:W30 U48:W48 Q48:S48 M48:O48 I48:K48 U32:W38 Q32:S38 M32:O38 I32:K38 M40:O46 Q40:S46 U40:W46 D32:D38 D27:D30 G32:G38 G27:G30 G48 G40:G46 C26:C48 E26:F48 I40:K46 C43:G43">
    <cfRule type="containsText" dxfId="97" priority="98" operator="containsText" text="х!">
      <formula>NOT(ISERROR(SEARCH("х!",C26)))</formula>
    </cfRule>
  </conditionalFormatting>
  <conditionalFormatting sqref="D40:D46 D48 I27:K30 M27:O30 Q27:S30 U27:W30 U48:W48 Q48:S48 M48:O48 I48:K48 U32:W38 Q32:S38 M32:O38 I32:K38 M40:O46 Q40:S46 U40:W46 D32:D38 D27:D30 G32:G38 G27:G30 G48 G40:G46 C26:C48 E26:F48 I40:K46 C43:G43">
    <cfRule type="containsBlanks" dxfId="96" priority="97">
      <formula>LEN(TRIM(C26))=0</formula>
    </cfRule>
  </conditionalFormatting>
  <conditionalFormatting sqref="H28:H30 L28:L30 X28:X30 T28:T30 P28:P30">
    <cfRule type="containsText" dxfId="95" priority="96" operator="containsText" text="х!">
      <formula>NOT(ISERROR(SEARCH("х!",H28)))</formula>
    </cfRule>
  </conditionalFormatting>
  <conditionalFormatting sqref="H28:H30 L28:L30 X28:X30 T28:T30 P28:P30">
    <cfRule type="containsBlanks" dxfId="94" priority="95">
      <formula>LEN(TRIM(H28))=0</formula>
    </cfRule>
  </conditionalFormatting>
  <conditionalFormatting sqref="D26 G26:X26">
    <cfRule type="containsText" dxfId="93" priority="94" operator="containsText" text="х!">
      <formula>NOT(ISERROR(SEARCH("х!",D26)))</formula>
    </cfRule>
  </conditionalFormatting>
  <conditionalFormatting sqref="D26 G26:X26">
    <cfRule type="containsBlanks" dxfId="92" priority="93">
      <formula>LEN(TRIM(D26))=0</formula>
    </cfRule>
  </conditionalFormatting>
  <conditionalFormatting sqref="E50:F50 C50">
    <cfRule type="containsText" dxfId="91" priority="92" operator="containsText" text="х!">
      <formula>NOT(ISERROR(SEARCH("х!",C50)))</formula>
    </cfRule>
  </conditionalFormatting>
  <conditionalFormatting sqref="E50:F50 C50">
    <cfRule type="containsBlanks" dxfId="90" priority="91">
      <formula>LEN(TRIM(C50))=0</formula>
    </cfRule>
  </conditionalFormatting>
  <conditionalFormatting sqref="E55:F55 C55">
    <cfRule type="containsText" dxfId="89" priority="90" operator="containsText" text="х!">
      <formula>NOT(ISERROR(SEARCH("х!",C55)))</formula>
    </cfRule>
  </conditionalFormatting>
  <conditionalFormatting sqref="E55:F55 C55">
    <cfRule type="containsBlanks" dxfId="88" priority="89">
      <formula>LEN(TRIM(C55))=0</formula>
    </cfRule>
  </conditionalFormatting>
  <conditionalFormatting sqref="E57:F57 C57">
    <cfRule type="containsText" dxfId="87" priority="88" operator="containsText" text="х!">
      <formula>NOT(ISERROR(SEARCH("х!",C57)))</formula>
    </cfRule>
  </conditionalFormatting>
  <conditionalFormatting sqref="E57:F57 C57">
    <cfRule type="containsBlanks" dxfId="86" priority="87">
      <formula>LEN(TRIM(C57))=0</formula>
    </cfRule>
  </conditionalFormatting>
  <conditionalFormatting sqref="L35">
    <cfRule type="containsText" dxfId="85" priority="86" operator="containsText" text="х!">
      <formula>NOT(ISERROR(SEARCH("х!",L35)))</formula>
    </cfRule>
  </conditionalFormatting>
  <conditionalFormatting sqref="L35">
    <cfRule type="containsBlanks" dxfId="84" priority="85">
      <formula>LEN(TRIM(L35))=0</formula>
    </cfRule>
  </conditionalFormatting>
  <conditionalFormatting sqref="L35">
    <cfRule type="containsText" dxfId="83" priority="84" operator="containsText" text="х!">
      <formula>NOT(ISERROR(SEARCH("х!",L35)))</formula>
    </cfRule>
  </conditionalFormatting>
  <conditionalFormatting sqref="L35">
    <cfRule type="containsBlanks" dxfId="82" priority="83">
      <formula>LEN(TRIM(L35))=0</formula>
    </cfRule>
  </conditionalFormatting>
  <conditionalFormatting sqref="L43">
    <cfRule type="containsText" dxfId="81" priority="82" operator="containsText" text="х!">
      <formula>NOT(ISERROR(SEARCH("х!",L43)))</formula>
    </cfRule>
  </conditionalFormatting>
  <conditionalFormatting sqref="L43">
    <cfRule type="containsBlanks" dxfId="80" priority="81">
      <formula>LEN(TRIM(L43))=0</formula>
    </cfRule>
  </conditionalFormatting>
  <conditionalFormatting sqref="L43">
    <cfRule type="containsText" dxfId="79" priority="80" operator="containsText" text="х!">
      <formula>NOT(ISERROR(SEARCH("х!",L43)))</formula>
    </cfRule>
  </conditionalFormatting>
  <conditionalFormatting sqref="L43">
    <cfRule type="containsBlanks" dxfId="78" priority="79">
      <formula>LEN(TRIM(L43))=0</formula>
    </cfRule>
  </conditionalFormatting>
  <conditionalFormatting sqref="I52:K52 C52:G52">
    <cfRule type="containsText" dxfId="77" priority="78" operator="containsText" text="х!">
      <formula>NOT(ISERROR(SEARCH("х!",C52)))</formula>
    </cfRule>
  </conditionalFormatting>
  <conditionalFormatting sqref="I52:K52 C52:G52">
    <cfRule type="containsBlanks" dxfId="76" priority="77">
      <formula>LEN(TRIM(C52))=0</formula>
    </cfRule>
  </conditionalFormatting>
  <conditionalFormatting sqref="L52">
    <cfRule type="containsText" dxfId="75" priority="76" operator="containsText" text="х!">
      <formula>NOT(ISERROR(SEARCH("х!",L52)))</formula>
    </cfRule>
  </conditionalFormatting>
  <conditionalFormatting sqref="L52">
    <cfRule type="containsBlanks" dxfId="74" priority="75">
      <formula>LEN(TRIM(L52))=0</formula>
    </cfRule>
  </conditionalFormatting>
  <conditionalFormatting sqref="L52">
    <cfRule type="containsText" dxfId="73" priority="74" operator="containsText" text="х!">
      <formula>NOT(ISERROR(SEARCH("х!",L52)))</formula>
    </cfRule>
  </conditionalFormatting>
  <conditionalFormatting sqref="L52">
    <cfRule type="containsBlanks" dxfId="72" priority="73">
      <formula>LEN(TRIM(L52))=0</formula>
    </cfRule>
  </conditionalFormatting>
  <conditionalFormatting sqref="I59:K59 C59:G59">
    <cfRule type="containsText" dxfId="71" priority="72" operator="containsText" text="х!">
      <formula>NOT(ISERROR(SEARCH("х!",C59)))</formula>
    </cfRule>
  </conditionalFormatting>
  <conditionalFormatting sqref="I59:K59 C59:G59">
    <cfRule type="containsBlanks" dxfId="70" priority="71">
      <formula>LEN(TRIM(C59))=0</formula>
    </cfRule>
  </conditionalFormatting>
  <conditionalFormatting sqref="L59">
    <cfRule type="containsText" dxfId="69" priority="70" operator="containsText" text="х!">
      <formula>NOT(ISERROR(SEARCH("х!",L59)))</formula>
    </cfRule>
  </conditionalFormatting>
  <conditionalFormatting sqref="L59">
    <cfRule type="containsBlanks" dxfId="68" priority="69">
      <formula>LEN(TRIM(L59))=0</formula>
    </cfRule>
  </conditionalFormatting>
  <conditionalFormatting sqref="L59">
    <cfRule type="containsText" dxfId="67" priority="68" operator="containsText" text="х!">
      <formula>NOT(ISERROR(SEARCH("х!",L59)))</formula>
    </cfRule>
  </conditionalFormatting>
  <conditionalFormatting sqref="L59">
    <cfRule type="containsBlanks" dxfId="66" priority="67">
      <formula>LEN(TRIM(L59))=0</formula>
    </cfRule>
  </conditionalFormatting>
  <conditionalFormatting sqref="T59">
    <cfRule type="containsText" dxfId="65" priority="66" operator="containsText" text="х!">
      <formula>NOT(ISERROR(SEARCH("х!",T59)))</formula>
    </cfRule>
  </conditionalFormatting>
  <conditionalFormatting sqref="T59">
    <cfRule type="containsBlanks" dxfId="64" priority="65">
      <formula>LEN(TRIM(T59))=0</formula>
    </cfRule>
  </conditionalFormatting>
  <conditionalFormatting sqref="T59">
    <cfRule type="containsText" dxfId="63" priority="64" operator="containsText" text="х!">
      <formula>NOT(ISERROR(SEARCH("х!",T59)))</formula>
    </cfRule>
  </conditionalFormatting>
  <conditionalFormatting sqref="T59">
    <cfRule type="containsBlanks" dxfId="62" priority="63">
      <formula>LEN(TRIM(T59))=0</formula>
    </cfRule>
  </conditionalFormatting>
  <conditionalFormatting sqref="AB59">
    <cfRule type="containsText" dxfId="61" priority="62" operator="containsText" text="х!">
      <formula>NOT(ISERROR(SEARCH("х!",AB59)))</formula>
    </cfRule>
  </conditionalFormatting>
  <conditionalFormatting sqref="AB59">
    <cfRule type="containsBlanks" dxfId="60" priority="61">
      <formula>LEN(TRIM(AB59))=0</formula>
    </cfRule>
  </conditionalFormatting>
  <conditionalFormatting sqref="AB59">
    <cfRule type="containsText" dxfId="59" priority="60" operator="containsText" text="х!">
      <formula>NOT(ISERROR(SEARCH("х!",AB59)))</formula>
    </cfRule>
  </conditionalFormatting>
  <conditionalFormatting sqref="AB59">
    <cfRule type="containsBlanks" dxfId="58" priority="59">
      <formula>LEN(TRIM(AB59))=0</formula>
    </cfRule>
  </conditionalFormatting>
  <conditionalFormatting sqref="AC40:AC46 AC48 AC32:AC38 AC27:AC30">
    <cfRule type="containsText" dxfId="57" priority="58" operator="containsText" text="х!">
      <formula>NOT(ISERROR(SEARCH("х!",AC27)))</formula>
    </cfRule>
  </conditionalFormatting>
  <conditionalFormatting sqref="AC40:AC46 AC48 AC32:AC38 AC27:AC30">
    <cfRule type="containsBlanks" dxfId="56" priority="57">
      <formula>LEN(TRIM(AC27))=0</formula>
    </cfRule>
  </conditionalFormatting>
  <conditionalFormatting sqref="AC26">
    <cfRule type="containsText" dxfId="55" priority="56" operator="containsText" text="х!">
      <formula>NOT(ISERROR(SEARCH("х!",AC26)))</formula>
    </cfRule>
  </conditionalFormatting>
  <conditionalFormatting sqref="AC26">
    <cfRule type="containsBlanks" dxfId="54" priority="55">
      <formula>LEN(TRIM(AC26))=0</formula>
    </cfRule>
  </conditionalFormatting>
  <conditionalFormatting sqref="AC52">
    <cfRule type="containsText" dxfId="53" priority="54" operator="containsText" text="х!">
      <formula>NOT(ISERROR(SEARCH("х!",AC52)))</formula>
    </cfRule>
  </conditionalFormatting>
  <conditionalFormatting sqref="AC52">
    <cfRule type="containsBlanks" dxfId="52" priority="53">
      <formula>LEN(TRIM(AC52))=0</formula>
    </cfRule>
  </conditionalFormatting>
  <conditionalFormatting sqref="AC59">
    <cfRule type="containsText" dxfId="51" priority="52" operator="containsText" text="х!">
      <formula>NOT(ISERROR(SEARCH("х!",AC59)))</formula>
    </cfRule>
  </conditionalFormatting>
  <conditionalFormatting sqref="AC59">
    <cfRule type="containsBlanks" dxfId="50" priority="51">
      <formula>LEN(TRIM(AC59))=0</formula>
    </cfRule>
  </conditionalFormatting>
  <conditionalFormatting sqref="P48">
    <cfRule type="containsText" dxfId="49" priority="50" operator="containsText" text="х!">
      <formula>NOT(ISERROR(SEARCH("х!",P48)))</formula>
    </cfRule>
  </conditionalFormatting>
  <conditionalFormatting sqref="P48">
    <cfRule type="containsBlanks" dxfId="48" priority="49">
      <formula>LEN(TRIM(P48))=0</formula>
    </cfRule>
  </conditionalFormatting>
  <conditionalFormatting sqref="P48">
    <cfRule type="containsText" dxfId="47" priority="48" operator="containsText" text="х!">
      <formula>NOT(ISERROR(SEARCH("х!",P48)))</formula>
    </cfRule>
  </conditionalFormatting>
  <conditionalFormatting sqref="P48">
    <cfRule type="containsBlanks" dxfId="46" priority="47">
      <formula>LEN(TRIM(P48))=0</formula>
    </cfRule>
  </conditionalFormatting>
  <conditionalFormatting sqref="T48">
    <cfRule type="containsText" dxfId="45" priority="46" operator="containsText" text="х!">
      <formula>NOT(ISERROR(SEARCH("х!",T48)))</formula>
    </cfRule>
  </conditionalFormatting>
  <conditionalFormatting sqref="T48">
    <cfRule type="containsBlanks" dxfId="44" priority="45">
      <formula>LEN(TRIM(T48))=0</formula>
    </cfRule>
  </conditionalFormatting>
  <conditionalFormatting sqref="T48">
    <cfRule type="containsText" dxfId="43" priority="44" operator="containsText" text="х!">
      <formula>NOT(ISERROR(SEARCH("х!",T48)))</formula>
    </cfRule>
  </conditionalFormatting>
  <conditionalFormatting sqref="T48">
    <cfRule type="containsBlanks" dxfId="42" priority="43">
      <formula>LEN(TRIM(T48))=0</formula>
    </cfRule>
  </conditionalFormatting>
  <conditionalFormatting sqref="I52:K52 C52:G52">
    <cfRule type="containsText" dxfId="41" priority="42" operator="containsText" text="х!">
      <formula>NOT(ISERROR(SEARCH("х!",C52)))</formula>
    </cfRule>
  </conditionalFormatting>
  <conditionalFormatting sqref="I52:K52 C52:G52">
    <cfRule type="containsBlanks" dxfId="40" priority="41">
      <formula>LEN(TRIM(C52))=0</formula>
    </cfRule>
  </conditionalFormatting>
  <conditionalFormatting sqref="L52">
    <cfRule type="containsText" dxfId="39" priority="40" operator="containsText" text="х!">
      <formula>NOT(ISERROR(SEARCH("х!",L52)))</formula>
    </cfRule>
  </conditionalFormatting>
  <conditionalFormatting sqref="L52">
    <cfRule type="containsBlanks" dxfId="38" priority="39">
      <formula>LEN(TRIM(L52))=0</formula>
    </cfRule>
  </conditionalFormatting>
  <conditionalFormatting sqref="L52">
    <cfRule type="containsText" dxfId="37" priority="38" operator="containsText" text="х!">
      <formula>NOT(ISERROR(SEARCH("х!",L52)))</formula>
    </cfRule>
  </conditionalFormatting>
  <conditionalFormatting sqref="L52">
    <cfRule type="containsBlanks" dxfId="36" priority="37">
      <formula>LEN(TRIM(L52))=0</formula>
    </cfRule>
  </conditionalFormatting>
  <conditionalFormatting sqref="T52">
    <cfRule type="containsText" dxfId="35" priority="36" operator="containsText" text="х!">
      <formula>NOT(ISERROR(SEARCH("х!",T52)))</formula>
    </cfRule>
  </conditionalFormatting>
  <conditionalFormatting sqref="T52">
    <cfRule type="containsBlanks" dxfId="34" priority="35">
      <formula>LEN(TRIM(T52))=0</formula>
    </cfRule>
  </conditionalFormatting>
  <conditionalFormatting sqref="T52">
    <cfRule type="containsText" dxfId="33" priority="34" operator="containsText" text="х!">
      <formula>NOT(ISERROR(SEARCH("х!",T52)))</formula>
    </cfRule>
  </conditionalFormatting>
  <conditionalFormatting sqref="T52">
    <cfRule type="containsBlanks" dxfId="32" priority="33">
      <formula>LEN(TRIM(T52))=0</formula>
    </cfRule>
  </conditionalFormatting>
  <conditionalFormatting sqref="AB52">
    <cfRule type="containsText" dxfId="31" priority="32" operator="containsText" text="х!">
      <formula>NOT(ISERROR(SEARCH("х!",AB52)))</formula>
    </cfRule>
  </conditionalFormatting>
  <conditionalFormatting sqref="AB52">
    <cfRule type="containsBlanks" dxfId="30" priority="31">
      <formula>LEN(TRIM(AB52))=0</formula>
    </cfRule>
  </conditionalFormatting>
  <conditionalFormatting sqref="AB52">
    <cfRule type="containsText" dxfId="29" priority="30" operator="containsText" text="х!">
      <formula>NOT(ISERROR(SEARCH("х!",AB52)))</formula>
    </cfRule>
  </conditionalFormatting>
  <conditionalFormatting sqref="AB52">
    <cfRule type="containsBlanks" dxfId="28" priority="29">
      <formula>LEN(TRIM(AB52))=0</formula>
    </cfRule>
  </conditionalFormatting>
  <conditionalFormatting sqref="I43:K43 C43:G43">
    <cfRule type="containsText" dxfId="27" priority="28" operator="containsText" text="х!">
      <formula>NOT(ISERROR(SEARCH("х!",C43)))</formula>
    </cfRule>
  </conditionalFormatting>
  <conditionalFormatting sqref="I43:K43 C43:G43">
    <cfRule type="containsBlanks" dxfId="26" priority="27">
      <formula>LEN(TRIM(C43))=0</formula>
    </cfRule>
  </conditionalFormatting>
  <conditionalFormatting sqref="L43">
    <cfRule type="containsText" dxfId="25" priority="26" operator="containsText" text="х!">
      <formula>NOT(ISERROR(SEARCH("х!",L43)))</formula>
    </cfRule>
  </conditionalFormatting>
  <conditionalFormatting sqref="L43">
    <cfRule type="containsBlanks" dxfId="24" priority="25">
      <formula>LEN(TRIM(L43))=0</formula>
    </cfRule>
  </conditionalFormatting>
  <conditionalFormatting sqref="L43">
    <cfRule type="containsText" dxfId="23" priority="24" operator="containsText" text="х!">
      <formula>NOT(ISERROR(SEARCH("х!",L43)))</formula>
    </cfRule>
  </conditionalFormatting>
  <conditionalFormatting sqref="L43">
    <cfRule type="containsBlanks" dxfId="22" priority="23">
      <formula>LEN(TRIM(L43))=0</formula>
    </cfRule>
  </conditionalFormatting>
  <conditionalFormatting sqref="T43">
    <cfRule type="containsText" dxfId="21" priority="22" operator="containsText" text="х!">
      <formula>NOT(ISERROR(SEARCH("х!",T43)))</formula>
    </cfRule>
  </conditionalFormatting>
  <conditionalFormatting sqref="T43">
    <cfRule type="containsBlanks" dxfId="20" priority="21">
      <formula>LEN(TRIM(T43))=0</formula>
    </cfRule>
  </conditionalFormatting>
  <conditionalFormatting sqref="T43">
    <cfRule type="containsText" dxfId="19" priority="20" operator="containsText" text="х!">
      <formula>NOT(ISERROR(SEARCH("х!",T43)))</formula>
    </cfRule>
  </conditionalFormatting>
  <conditionalFormatting sqref="T43">
    <cfRule type="containsBlanks" dxfId="18" priority="19">
      <formula>LEN(TRIM(T43))=0</formula>
    </cfRule>
  </conditionalFormatting>
  <conditionalFormatting sqref="AB43">
    <cfRule type="containsText" dxfId="17" priority="18" operator="containsText" text="х!">
      <formula>NOT(ISERROR(SEARCH("х!",AB43)))</formula>
    </cfRule>
  </conditionalFormatting>
  <conditionalFormatting sqref="AB43">
    <cfRule type="containsBlanks" dxfId="16" priority="17">
      <formula>LEN(TRIM(AB43))=0</formula>
    </cfRule>
  </conditionalFormatting>
  <conditionalFormatting sqref="AB43">
    <cfRule type="containsText" dxfId="15" priority="16" operator="containsText" text="х!">
      <formula>NOT(ISERROR(SEARCH("х!",AB43)))</formula>
    </cfRule>
  </conditionalFormatting>
  <conditionalFormatting sqref="AB43">
    <cfRule type="containsBlanks" dxfId="14" priority="15">
      <formula>LEN(TRIM(AB43))=0</formula>
    </cfRule>
  </conditionalFormatting>
  <conditionalFormatting sqref="I35:K35 C35:G35">
    <cfRule type="containsText" dxfId="13" priority="14" operator="containsText" text="х!">
      <formula>NOT(ISERROR(SEARCH("х!",C35)))</formula>
    </cfRule>
  </conditionalFormatting>
  <conditionalFormatting sqref="I35:K35 C35:G35">
    <cfRule type="containsBlanks" dxfId="12" priority="13">
      <formula>LEN(TRIM(C35))=0</formula>
    </cfRule>
  </conditionalFormatting>
  <conditionalFormatting sqref="L35">
    <cfRule type="containsText" dxfId="11" priority="12" operator="containsText" text="х!">
      <formula>NOT(ISERROR(SEARCH("х!",L35)))</formula>
    </cfRule>
  </conditionalFormatting>
  <conditionalFormatting sqref="L35">
    <cfRule type="containsBlanks" dxfId="10" priority="11">
      <formula>LEN(TRIM(L35))=0</formula>
    </cfRule>
  </conditionalFormatting>
  <conditionalFormatting sqref="L35">
    <cfRule type="containsText" dxfId="9" priority="10" operator="containsText" text="х!">
      <formula>NOT(ISERROR(SEARCH("х!",L35)))</formula>
    </cfRule>
  </conditionalFormatting>
  <conditionalFormatting sqref="L35">
    <cfRule type="containsBlanks" dxfId="8" priority="9">
      <formula>LEN(TRIM(L35))=0</formula>
    </cfRule>
  </conditionalFormatting>
  <conditionalFormatting sqref="T35">
    <cfRule type="containsText" dxfId="7" priority="8" operator="containsText" text="х!">
      <formula>NOT(ISERROR(SEARCH("х!",T35)))</formula>
    </cfRule>
  </conditionalFormatting>
  <conditionalFormatting sqref="T35">
    <cfRule type="containsBlanks" dxfId="6" priority="7">
      <formula>LEN(TRIM(T35))=0</formula>
    </cfRule>
  </conditionalFormatting>
  <conditionalFormatting sqref="T35">
    <cfRule type="containsText" dxfId="5" priority="6" operator="containsText" text="х!">
      <formula>NOT(ISERROR(SEARCH("х!",T35)))</formula>
    </cfRule>
  </conditionalFormatting>
  <conditionalFormatting sqref="T35">
    <cfRule type="containsBlanks" dxfId="4" priority="5">
      <formula>LEN(TRIM(T35))=0</formula>
    </cfRule>
  </conditionalFormatting>
  <conditionalFormatting sqref="AB35">
    <cfRule type="containsText" dxfId="3" priority="4" operator="containsText" text="х!">
      <formula>NOT(ISERROR(SEARCH("х!",AB35)))</formula>
    </cfRule>
  </conditionalFormatting>
  <conditionalFormatting sqref="AB35">
    <cfRule type="containsBlanks" dxfId="2" priority="3">
      <formula>LEN(TRIM(AB35))=0</formula>
    </cfRule>
  </conditionalFormatting>
  <conditionalFormatting sqref="AB35">
    <cfRule type="containsText" dxfId="1" priority="2" operator="containsText" text="х!">
      <formula>NOT(ISERROR(SEARCH("х!",AB35)))</formula>
    </cfRule>
  </conditionalFormatting>
  <conditionalFormatting sqref="AB35">
    <cfRule type="containsBlanks" dxfId="0" priority="1">
      <formula>LEN(TRIM(AB35))=0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2019-04-18T03:06:57Z</dcterms:modified>
</cp:coreProperties>
</file>