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F39"/>
  <c r="F31"/>
  <c r="K50"/>
  <c r="J50"/>
  <c r="I50"/>
  <c r="H50"/>
  <c r="G50"/>
  <c r="H48"/>
  <c r="H47" s="1"/>
  <c r="H41" s="1"/>
  <c r="H33" s="1"/>
  <c r="C26"/>
  <c r="C20"/>
  <c r="H20" i="13"/>
  <c r="C39" i="7"/>
  <c r="V78" i="18" l="1"/>
  <c r="U78"/>
  <c r="T78"/>
  <c r="S78"/>
  <c r="R78"/>
  <c r="Q78"/>
  <c r="P78"/>
  <c r="O78"/>
  <c r="N78"/>
  <c r="M78"/>
  <c r="L78"/>
  <c r="K78"/>
  <c r="J78"/>
  <c r="I78"/>
  <c r="H78"/>
  <c r="G78"/>
  <c r="F78"/>
  <c r="E78"/>
  <c r="D78"/>
  <c r="V75"/>
  <c r="U75"/>
  <c r="T75"/>
  <c r="S75"/>
  <c r="R75"/>
  <c r="Q75"/>
  <c r="P75"/>
  <c r="O75"/>
  <c r="N75"/>
  <c r="M75"/>
  <c r="R70"/>
  <c r="P70"/>
  <c r="C69"/>
  <c r="B69"/>
  <c r="V62"/>
  <c r="V70" s="1"/>
  <c r="U62"/>
  <c r="U70" s="1"/>
  <c r="T62"/>
  <c r="T70" s="1"/>
  <c r="S62"/>
  <c r="S70" s="1"/>
  <c r="R62"/>
  <c r="Q62"/>
  <c r="Q70" s="1"/>
  <c r="P62"/>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4"/>
  <c r="S71" s="1"/>
  <c r="AF35"/>
  <c r="AG35" s="1"/>
  <c r="V52" s="1"/>
  <c r="V58" s="1"/>
  <c r="AG34"/>
  <c r="U52" s="1"/>
  <c r="U58" s="1"/>
  <c r="S65" l="1"/>
  <c r="S76"/>
  <c r="S77" s="1"/>
  <c r="S82" s="1"/>
  <c r="S79"/>
  <c r="Q81"/>
  <c r="Q80"/>
  <c r="Q83" s="1"/>
  <c r="R79"/>
  <c r="R81" s="1"/>
  <c r="R77"/>
  <c r="R82" s="1"/>
  <c r="T63"/>
  <c r="T68"/>
  <c r="T64"/>
  <c r="U59"/>
  <c r="U61" s="1"/>
  <c r="V51"/>
  <c r="S80" l="1"/>
  <c r="S83" s="1"/>
  <c r="S81"/>
  <c r="R80"/>
  <c r="R83" s="1"/>
  <c r="T65"/>
  <c r="T71"/>
  <c r="T76" s="1"/>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P48" i="19"/>
  <c r="L48"/>
  <c r="L47" s="1"/>
  <c r="P26"/>
  <c r="P23" s="1"/>
  <c r="T26"/>
  <c r="T23" s="1"/>
  <c r="X26"/>
  <c r="X23" s="1"/>
  <c r="F22" i="18" l="1"/>
  <c r="C22" i="6" l="1"/>
  <c r="C21"/>
  <c r="L26" i="19" l="1"/>
  <c r="P46" l="1"/>
  <c r="F30" l="1"/>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48" i="19"/>
  <c r="AA47"/>
  <c r="Z47"/>
  <c r="Y47"/>
  <c r="W47"/>
  <c r="V47"/>
  <c r="U47"/>
  <c r="T47"/>
  <c r="S47"/>
  <c r="R47"/>
  <c r="Q47"/>
  <c r="O47"/>
  <c r="N47"/>
  <c r="M47"/>
  <c r="K47"/>
  <c r="K41" s="1"/>
  <c r="K33" s="1"/>
  <c r="J47"/>
  <c r="J41" s="1"/>
  <c r="J33" s="1"/>
  <c r="I47"/>
  <c r="I41" s="1"/>
  <c r="I33" s="1"/>
  <c r="G47"/>
  <c r="G41" s="1"/>
  <c r="G33" s="1"/>
  <c r="P47"/>
  <c r="AA26"/>
  <c r="Z26"/>
  <c r="Y26"/>
  <c r="X46"/>
  <c r="X48" s="1"/>
  <c r="X47" s="1"/>
  <c r="W26"/>
  <c r="V26"/>
  <c r="U26"/>
  <c r="S26"/>
  <c r="R26"/>
  <c r="Q26"/>
  <c r="O26"/>
  <c r="N26"/>
  <c r="M26"/>
  <c r="K26"/>
  <c r="J26"/>
  <c r="I26"/>
  <c r="H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0" i="19" l="1"/>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Y72" s="1"/>
  <c r="X73"/>
  <c r="X59"/>
  <c r="X61" s="1"/>
  <c r="W79" l="1"/>
  <c r="AD77"/>
  <c r="AC77"/>
  <c r="X77"/>
  <c r="AA77"/>
  <c r="AA82" s="1"/>
  <c r="AA81"/>
  <c r="X81"/>
  <c r="W77"/>
  <c r="W82" s="1"/>
  <c r="AB81"/>
  <c r="G22" s="1"/>
  <c r="AB77"/>
  <c r="Y81"/>
  <c r="Z77"/>
  <c r="W81"/>
  <c r="Z81"/>
  <c r="AC81"/>
  <c r="AD81"/>
  <c r="C100" s="1"/>
  <c r="Y77"/>
  <c r="Y82" s="1"/>
  <c r="X68"/>
  <c r="X76" s="1"/>
  <c r="X79" s="1"/>
  <c r="Y73"/>
  <c r="Y59"/>
  <c r="Y61" s="1"/>
  <c r="Z51"/>
  <c r="Z72" s="1"/>
  <c r="AA53"/>
  <c r="AA52" s="1"/>
  <c r="AA42"/>
  <c r="Z44"/>
  <c r="Z50" s="1"/>
  <c r="Z67" s="1"/>
  <c r="Z78" s="1"/>
  <c r="AA39"/>
  <c r="W45"/>
  <c r="AB82" l="1"/>
  <c r="AD82"/>
  <c r="W80"/>
  <c r="W83" s="1"/>
  <c r="AA80"/>
  <c r="Y80"/>
  <c r="AC80"/>
  <c r="AB80"/>
  <c r="AB83" s="1"/>
  <c r="AD80"/>
  <c r="X80"/>
  <c r="Z80"/>
  <c r="AC82"/>
  <c r="Z82"/>
  <c r="X82"/>
  <c r="Y68"/>
  <c r="Y76" s="1"/>
  <c r="Y79" s="1"/>
  <c r="W47"/>
  <c r="X45" s="1"/>
  <c r="AA44"/>
  <c r="AA50" s="1"/>
  <c r="AA67" s="1"/>
  <c r="AA78" s="1"/>
  <c r="AB39"/>
  <c r="AB53"/>
  <c r="AB52" s="1"/>
  <c r="AB42"/>
  <c r="AA51"/>
  <c r="AA72" s="1"/>
  <c r="Z73"/>
  <c r="Z59"/>
  <c r="Z61" s="1"/>
  <c r="AD83" l="1"/>
  <c r="AA83"/>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C51"/>
  <c r="AC72" s="1"/>
  <c r="AB73"/>
  <c r="AB59"/>
  <c r="AB61" s="1"/>
  <c r="Y45"/>
  <c r="AD72" l="1"/>
  <c r="Y47"/>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<sst xmlns="http://schemas.openxmlformats.org/spreadsheetml/2006/main" count="3604" uniqueCount="587">
  <si>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</si>
  <si>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</si>
  <si>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</si>
  <si>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</si>
  <si>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</si>
  <si>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</si>
  <si>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</si>
  <si>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</si>
  <si>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</si>
  <si>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</si>
  <si>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</si>
  <si>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</si>
  <si>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</si>
  <si>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</si>
  <si>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</si>
  <si>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</si>
  <si>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</si>
  <si>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</si>
  <si>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</si>
  <si>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</si>
  <si>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</si>
  <si>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</si>
  <si>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</si>
  <si>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</si>
  <si>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</si>
  <si>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</si>
  <si>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</si>
  <si>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</si>
  <si>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</si>
  <si>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</si>
  <si>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</si>
  <si>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</si>
  <si>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</si>
  <si>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</si>
  <si>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</si>
  <si>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</si>
  <si>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</si>
  <si>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</si>
  <si>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</si>
  <si>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</si>
  <si>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</si>
  <si>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</si>
  <si>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</si>
  <si>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</si>
  <si>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</si>
  <si>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</si>
  <si>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</si>
  <si>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</si>
  <si>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</si>
  <si>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</si>
  <si>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</si>
  <si>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</si>
  <si>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</si>
  <si>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</si>
  <si>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</si>
  <si>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</si>
  <si>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</si>
  <si>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</si>
  <si>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</si>
  <si>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</si>
  <si>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</si>
  <si>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</si>
  <si>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</si>
  <si>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</si>
  <si>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</si>
  <si>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</si>
  <si>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</si>
  <si>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</si>
  <si>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</si>
  <si>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</si>
  <si>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</si>
  <si>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</si>
  <si>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</si>
  <si>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</si>
  <si>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</si>
  <si>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</si>
  <si>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</si>
  <si>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</si>
  <si>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</si>
  <si>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</si>
  <si>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</si>
  <si>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</si>
  <si>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</si>
  <si>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</si>
  <si>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</si>
  <si>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</si>
  <si>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</si>
  <si>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</si>
  <si>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</si>
  <si>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</si>
  <si>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</si>
  <si>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</si>
  <si>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</si>
  <si>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</si>
  <si>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</si>
  <si>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</si>
  <si>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</si>
  <si>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</si>
  <si>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</si>
  <si>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</si>
  <si>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</si>
  <si>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</si>
  <si>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</si>
  <si>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</si>
  <si>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</si>
  <si>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</si>
  <si>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</si>
  <si>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</si>
  <si>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</si>
  <si>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</si>
  <si>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</si>
  <si>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</si>
  <si>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</si>
  <si>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</si>
  <si>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</si>
  <si>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</si>
  <si>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</si>
  <si>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</si>
  <si>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</si>
  <si>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</si>
  <si>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</si>
  <si>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</si>
  <si>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</si>
  <si>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</si>
  <si>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</si>
  <si>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</si>
  <si>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</si>
  <si>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</si>
  <si>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</si>
  <si>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</si>
  <si>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</si>
  <si>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</si>
  <si>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</si>
  <si>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</si>
  <si>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</si>
  <si>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</si>
  <si>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</si>
  <si>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</si>
  <si>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</si>
  <si>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</si>
  <si>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</si>
  <si>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</si>
  <si>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</si>
  <si>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</si>
  <si>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</si>
  <si>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</si>
  <si>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</si>
  <si>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</si>
  <si>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</si>
  <si>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</si>
  <si>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</si>
  <si>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</si>
  <si>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</si>
  <si>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</si>
  <si>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</si>
  <si>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</si>
  <si>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</si>
  <si>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</si>
  <si>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</si>
  <si>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</si>
  <si>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</si>
  <si>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</si>
  <si>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</si>
  <si>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</si>
  <si>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</si>
  <si>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</si>
  <si>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</si>
  <si>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</si>
  <si>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</si>
  <si>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</si>
  <si>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</si>
  <si>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</si>
  <si>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</si>
  <si>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</si>
  <si>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</si>
  <si>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</si>
  <si>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</si>
  <si>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</si>
  <si>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</si>
  <si>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</si>
  <si>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</si>
  <si>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</si>
  <si>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</si>
  <si>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</si>
  <si>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</si>
  <si>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</si>
  <si>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</si>
  <si>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</si>
  <si>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</si>
  <si>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</si>
  <si>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</si>
  <si>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</si>
  <si>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</si>
  <si>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</si>
  <si>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</si>
  <si>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</si>
  <si>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</si>
  <si>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</si>
  <si>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</si>
  <si>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</si>
  <si>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</si>
  <si>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</si>
  <si>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</si>
  <si>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</si>
  <si>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</si>
  <si>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</si>
  <si>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</si>
  <si>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</si>
  <si>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</si>
  <si>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</si>
  <si>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</si>
  <si>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</si>
  <si>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</si>
  <si>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</si>
  <si>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</si>
  <si>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</si>
  <si>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</si>
  <si>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</si>
  <si>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</si>
  <si>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</si>
  <si>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</si>
  <si>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</si>
  <si>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</si>
  <si>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</si>
  <si>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</si>
  <si>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</si>
  <si>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</si>
  <si>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</si>
  <si>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</si>
  <si>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</si>
  <si>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</si>
  <si>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</si>
  <si>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</si>
  <si>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</si>
  <si>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</si>
  <si>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</si>
  <si>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</si>
  <si>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</si>
  <si>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</si>
  <si>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</si>
  <si>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</si>
  <si>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</si>
  <si>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</si>
  <si>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</si>
  <si>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</si>
  <si>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</si>
  <si>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</si>
  <si>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</si>
  <si>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</si>
  <si>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</si>
  <si>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</si>
  <si>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</si>
  <si>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</si>
  <si>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</si>
  <si>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</si>
  <si>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</si>
  <si>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</si>
  <si>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</si>
  <si>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</si>
  <si>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</si>
  <si>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</si>
  <si>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</si>
  <si>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</si>
  <si>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</si>
  <si>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</si>
  <si>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</si>
  <si>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</si>
  <si>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</si>
  <si>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</si>
  <si>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</si>
  <si>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</si>
  <si>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</si>
  <si>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</si>
  <si>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</si>
  <si>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</si>
  <si>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</si>
  <si>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</si>
  <si>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</si>
  <si>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</si>
  <si>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</si>
  <si>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</si>
  <si>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</si>
  <si>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</si>
  <si>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</si>
  <si>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</si>
  <si>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</si>
  <si>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</si>
  <si>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</si>
  <si>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</si>
  <si>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</si>
  <si>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</si>
  <si>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</si>
  <si>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</si>
  <si>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</si>
  <si>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</si>
  <si>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</si>
  <si>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</si>
  <si>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</si>
  <si>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</si>
  <si>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</si>
  <si>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</si>
  <si>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</si>
  <si>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</si>
  <si>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</si>
  <si>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</si>
  <si>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</si>
  <si>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</si>
  <si>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</si>
  <si>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</si>
  <si>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</si>
  <si>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</si>
  <si>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</si>
  <si>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</si>
  <si>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</si>
  <si>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</si>
  <si>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</si>
  <si>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</si>
  <si>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</si>
  <si>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</si>
  <si>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</si>
  <si>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</si>
  <si>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</si>
  <si>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</si>
  <si>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</si>
  <si>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</si>
  <si>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</si>
  <si>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</si>
  <si>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</si>
  <si>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</si>
  <si>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</si>
  <si>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</si>
  <si>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</si>
  <si>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</si>
  <si>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</si>
  <si>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</si>
  <si>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</si>
  <si>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</si>
  <si>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</si>
  <si>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</si>
  <si>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</si>
  <si>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</si>
  <si>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</si>
  <si>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</si>
  <si>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</si>
  <si>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</si>
  <si>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</si>
  <si>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</si>
  <si>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</si>
  <si>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</si>
  <si>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</si>
  <si>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</si>
  <si>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</si>
  <si>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</si>
  <si>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</si>
  <si>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</si>
  <si>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</si>
  <si>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</si>
  <si>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</si>
  <si>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</si>
  <si>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</si>
  <si>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</si>
  <si>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</si>
  <si>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</si>
  <si>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</si>
  <si>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</si>
  <si>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</si>
  <si>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</si>
  <si>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</si>
  <si>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</si>
  <si>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</si>
  <si>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</si>
  <si>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</si>
  <si>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</si>
  <si>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</si>
  <si>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</si>
  <si>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</si>
  <si>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</si>
  <si>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</si>
  <si>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</si>
  <si>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</si>
  <si>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</si>
  <si>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</si>
  <si>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</si>
  <si>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</si>
  <si>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</si>
  <si>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</si>
  <si>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</si>
  <si>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</si>
  <si>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</si>
  <si>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</si>
  <si>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</si>
  <si>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</si>
  <si>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</si>
  <si>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</si>
  <si>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</si>
  <si>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</si>
  <si>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</si>
  <si>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</si>
  <si>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</si>
  <si>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</si>
  <si>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</si>
  <si>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</si>
  <si>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</si>
  <si>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</si>
  <si>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</si>
  <si>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</si>
  <si>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</si>
  <si>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</si>
  <si>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</si>
  <si>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</si>
  <si>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</si>
  <si>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</si>
  <si>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</si>
  <si>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</si>
  <si>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</si>
  <si>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</si>
  <si>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</si>
  <si>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</si>
  <si>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</si>
  <si>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</si>
  <si>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</si>
  <si>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</si>
  <si>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</si>
  <si>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</si>
  <si>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</si>
  <si>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</si>
  <si>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</si>
  <si>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</si>
  <si>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</si>
  <si>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</si>
  <si>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</si>
  <si>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</si>
  <si>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</si>
  <si>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</si>
  <si>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</si>
  <si>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</si>
  <si>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</si>
  <si>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</si>
  <si>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</si>
  <si>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</si>
  <si>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</si>
  <si>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</si>
  <si>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</si>
  <si>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</si>
  <si>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</si>
  <si>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</si>
  <si>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</si>
  <si>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</si>
  <si>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</si>
  <si>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</si>
  <si>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</si>
  <si>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</si>
  <si>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</si>
  <si>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</si>
  <si>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</si>
  <si>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</si>
  <si>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</si>
  <si>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</si>
  <si>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</si>
  <si>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</si>
  <si>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</si>
  <si>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</si>
  <si>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</si>
  <si>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</si>
  <si>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</si>
  <si>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</si>
  <si>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</si>
  <si>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</si>
  <si>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</si>
  <si>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</si>
  <si>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</si>
  <si>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</si>
  <si>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</si>
  <si>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</si>
  <si>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</si>
  <si>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</si>
  <si>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</si>
  <si>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</si>
  <si>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</si>
  <si>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</si>
  <si>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</si>
  <si>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</si>
  <si>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</si>
  <si>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</si>
  <si>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</si>
  <si>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</si>
  <si>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</si>
  <si>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</si>
  <si>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</si>
  <si>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</si>
  <si>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</si>
  <si>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</si>
  <si>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</si>
  <si>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</si>
  <si>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</si>
  <si>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</si>
  <si>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</si>
  <si>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</si>
  <si>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</si>
  <si>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</si>
  <si>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</si>
  <si>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</si>
  <si>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</si>
  <si>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</si>
  <si>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</si>
  <si>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</si>
  <si>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</si>
  <si>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</si>
  <si>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</si>
  <si>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</si>
  <si>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</si>
  <si>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</si>
  <si>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</si>
  <si>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</si>
  <si>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</si>
  <si>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</si>
  <si>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</si>
  <si>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</si>
  <si>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</si>
  <si>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</si>
  <si>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</si>
  <si>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</si>
  <si>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</si>
  <si>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</si>
  <si>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</si>
  <si>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</si>
  <si>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</si>
  <si>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</si>
  <si>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</si>
  <si>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</si>
  <si>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</si>
  <si>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</si>
  <si>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</si>
  <si>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</si>
  <si>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</si>
  <si>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</si>
  <si>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</si>
  <si>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</si>
  <si>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</si>
  <si>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</si>
  <si>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</si>
  <si>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</si>
  <si>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</si>
  <si>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</si>
  <si>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</si>
  <si>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</si>
  <si>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</si>
  <si>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</si>
  <si>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</si>
  <si>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</si>
  <si>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</si>
  <si>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</si>
  <si>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</si>
  <si>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</si>
  <si>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</si>
  <si>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</si>
  <si>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</si>
  <si>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</si>
  <si>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</si>
  <si>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</si>
  <si>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</si>
  <si>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</si>
  <si>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</si>
  <si>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</si>
  <si>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</si>
  <si>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</si>
  <si>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</si>
  <si>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</si>
  <si>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</si>
  <si>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Акт осмотра б/н от 10.10.2018г. Хабаровская дистанция электроснабжения</t>
  </si>
  <si>
    <t>Трансформаторы силовые масляные</t>
  </si>
  <si>
    <t>Техническое перевооружение объекта  "Здание трансформаторной подстанции ул.Владивостокс" (010032/Э216). Трансформаторная подстанция ТП-10</t>
  </si>
  <si>
    <t>J_ДВОСТ-157</t>
  </si>
  <si>
    <t>ТП-10</t>
  </si>
  <si>
    <t>Замена на модульную КТП с ТМГ 2х1000</t>
  </si>
  <si>
    <t>Техническое перевооружение  трансформаторной подстанции с заменой на модульную КТП с оборудованием 2*ТМ-1000 кВА, ЗРУ-6 кВ и ЗРУ-0,4</t>
  </si>
  <si>
    <t>КТП-10</t>
  </si>
  <si>
    <t>КТП-6/0,4 кВ, в/в ячейки, 2*ТМ-1000 кВА</t>
  </si>
  <si>
    <t xml:space="preserve"> по состоянию на 01.01.2019</t>
  </si>
  <si>
    <t>по состоянию на 01.01.2020</t>
  </si>
  <si>
    <t xml:space="preserve">2. Замещение (обновление) электрической сети.  </t>
  </si>
  <si>
    <t>2 МВ×А</t>
  </si>
  <si>
    <t>ТП-6/0,4 кВ, в/в ячейки, ТМ-400 кВА, ТМ-1000 кВА</t>
  </si>
  <si>
    <t>Трансформаторная подстанция, силовые трансформаторы ТМ-1000/6, ТМ-400/6, РУ-6 кВ, РУ-0,4 кВ</t>
  </si>
  <si>
    <t>2021</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</si>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</sst>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6">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7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51040"/>
        <c:axId val="74152960"/>
      </c:lineChart>
      <c:catAx>
        <c:axId val="7415104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52960"/>
        <c:crosses val="autoZero"/>
        <c:auto val="1"/>
        <c:lblAlgn val="ctr"/>
        <c:lblOffset val="100"/>
      </c:catAx>
      <c:valAx>
        <c:axId val="74152960"/>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51040"/>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57"/>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74185728"/>
        <c:axId val="103826176"/>
      </c:lineChart>
      <c:catAx>
        <c:axId val="74185728"/>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3826176"/>
        <c:crosses val="autoZero"/>
        <c:auto val="1"/>
        <c:lblAlgn val="ctr"/>
        <c:lblOffset val="100"/>
      </c:catAx>
      <c:valAx>
        <c:axId val="103826176"/>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85728"/>
        <c:crosses val="autoZero"/>
        <c:crossBetween val="between"/>
      </c:valAx>
    </c:plotArea>
    <c:legend>
      <c:legendPos val="r"/>
      <c:layout>
        <c:manualLayout>
          <c:xMode val="edge"/>
          <c:yMode val="edge"/>
          <c:x val="0.33146067415730879"/>
          <c:y val="0.90145157387241459"/>
          <c:w val="0.35617977528090378"/>
          <c:h val="7.2464027102995876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85" zoomScaleSheetLayoutView="85" workbookViewId="0">
      <selection activeCell="A11" sqref="A11:C11"/>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585</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572</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571</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580</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581</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tr">
        <f>C35</f>
        <v>2 МВ×А</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19.64</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16.37</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6" activePane="bottomRight" state="frozen"/>
      <selection activeCell="A14" sqref="A14"/>
      <selection pane="topRight" activeCell="I14" sqref="I14"/>
      <selection pane="bottomLeft" activeCell="A20" sqref="A20"/>
      <selection pane="bottomRight" activeCell="AB41" sqref="AB41"/>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70" t="s">
        <v>9</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9" t="s">
        <v>8</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J_ДВОСТ-157</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9" t="s">
        <v>7</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"Здание трансформаторной подстанции ул.Владивостокс" (010032/Э216). Трансформаторная подстанция ТП-10</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9" t="s">
        <v>5</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32">
      <c r="A13" s="460"/>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row>
    <row r="15" spans="1:32">
      <c r="A15" s="461" t="s">
        <v>318</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32" s="330" customFormat="1" ht="33" customHeight="1">
      <c r="A16" s="462" t="s">
        <v>319</v>
      </c>
      <c r="B16" s="462" t="s">
        <v>320</v>
      </c>
      <c r="C16" s="458" t="s">
        <v>321</v>
      </c>
      <c r="D16" s="458"/>
      <c r="E16" s="465" t="s">
        <v>322</v>
      </c>
      <c r="F16" s="465"/>
      <c r="G16" s="462" t="s">
        <v>586</v>
      </c>
      <c r="H16" s="456">
        <v>2020</v>
      </c>
      <c r="I16" s="457"/>
      <c r="J16" s="457"/>
      <c r="K16" s="457"/>
      <c r="L16" s="456">
        <v>2021</v>
      </c>
      <c r="M16" s="457"/>
      <c r="N16" s="457"/>
      <c r="O16" s="457"/>
      <c r="P16" s="456">
        <v>2022</v>
      </c>
      <c r="Q16" s="457"/>
      <c r="R16" s="457"/>
      <c r="S16" s="457"/>
      <c r="T16" s="456">
        <v>2023</v>
      </c>
      <c r="U16" s="457"/>
      <c r="V16" s="457"/>
      <c r="W16" s="457"/>
      <c r="X16" s="456">
        <v>2024</v>
      </c>
      <c r="Y16" s="457"/>
      <c r="Z16" s="457"/>
      <c r="AA16" s="457"/>
      <c r="AB16" s="466" t="s">
        <v>323</v>
      </c>
      <c r="AC16" s="467"/>
      <c r="AD16" s="329"/>
      <c r="AE16" s="329"/>
      <c r="AF16" s="329"/>
    </row>
    <row r="17" spans="1:29" s="330" customFormat="1" ht="16.5">
      <c r="A17" s="463"/>
      <c r="B17" s="463"/>
      <c r="C17" s="458"/>
      <c r="D17" s="458"/>
      <c r="E17" s="465"/>
      <c r="F17" s="465"/>
      <c r="G17" s="463"/>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8"/>
      <c r="AC17" s="469"/>
    </row>
    <row r="18" spans="1:29" s="331" customFormat="1" ht="89.25" customHeight="1">
      <c r="A18" s="464"/>
      <c r="B18" s="464"/>
      <c r="C18" s="327" t="s">
        <v>1</v>
      </c>
      <c r="D18" s="327" t="s">
        <v>325</v>
      </c>
      <c r="E18" s="380" t="s">
        <v>578</v>
      </c>
      <c r="F18" s="380" t="s">
        <v>579</v>
      </c>
      <c r="G18" s="464"/>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242">
        <v>1</v>
      </c>
      <c r="B20" s="243" t="s">
        <v>329</v>
      </c>
      <c r="C20" s="358">
        <f>C25</f>
        <v>19.642800000000001</v>
      </c>
      <c r="D20" s="358" t="s">
        <v>244</v>
      </c>
      <c r="E20" s="358">
        <v>19.642800000000001</v>
      </c>
      <c r="F20" s="358">
        <v>19.642800000000001</v>
      </c>
      <c r="G20" s="358">
        <f t="shared" ref="G20:AA20" si="0">SUM(G21:G25)</f>
        <v>0</v>
      </c>
      <c r="H20" s="358">
        <f t="shared" si="0"/>
        <v>2.8428</v>
      </c>
      <c r="I20" s="358">
        <f t="shared" si="0"/>
        <v>0</v>
      </c>
      <c r="J20" s="358">
        <f t="shared" si="0"/>
        <v>0</v>
      </c>
      <c r="K20" s="358">
        <f t="shared" si="0"/>
        <v>0</v>
      </c>
      <c r="L20" s="358">
        <f t="shared" si="0"/>
        <v>16.8</v>
      </c>
      <c r="M20" s="358">
        <f t="shared" si="0"/>
        <v>0</v>
      </c>
      <c r="N20" s="358">
        <f t="shared" si="0"/>
        <v>0</v>
      </c>
      <c r="O20" s="358">
        <f t="shared" si="0"/>
        <v>0</v>
      </c>
      <c r="P20" s="358">
        <f t="shared" si="0"/>
        <v>0</v>
      </c>
      <c r="Q20" s="358">
        <f t="shared" si="0"/>
        <v>0</v>
      </c>
      <c r="R20" s="358">
        <f t="shared" si="0"/>
        <v>0</v>
      </c>
      <c r="S20" s="358">
        <f t="shared" si="0"/>
        <v>0</v>
      </c>
      <c r="T20" s="358">
        <f t="shared" si="0"/>
        <v>0</v>
      </c>
      <c r="U20" s="358">
        <f t="shared" si="0"/>
        <v>0</v>
      </c>
      <c r="V20" s="358">
        <f t="shared" si="0"/>
        <v>0</v>
      </c>
      <c r="W20" s="358">
        <f t="shared" si="0"/>
        <v>0</v>
      </c>
      <c r="X20" s="358">
        <f t="shared" si="0"/>
        <v>0</v>
      </c>
      <c r="Y20" s="358">
        <f t="shared" si="0"/>
        <v>0</v>
      </c>
      <c r="Z20" s="358">
        <f t="shared" si="0"/>
        <v>0</v>
      </c>
      <c r="AA20" s="358">
        <f t="shared" si="0"/>
        <v>0</v>
      </c>
      <c r="AB20" s="358">
        <v>19.642800000000001</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0</v>
      </c>
      <c r="D23" s="358" t="s">
        <v>244</v>
      </c>
      <c r="E23" s="358">
        <v>0</v>
      </c>
      <c r="F23" s="358">
        <v>0</v>
      </c>
      <c r="G23" s="358">
        <v>0</v>
      </c>
      <c r="H23" s="359">
        <v>0</v>
      </c>
      <c r="I23" s="358" t="s">
        <v>244</v>
      </c>
      <c r="J23" s="358" t="s">
        <v>244</v>
      </c>
      <c r="K23" s="358" t="s">
        <v>244</v>
      </c>
      <c r="L23" s="359">
        <v>0</v>
      </c>
      <c r="M23" s="358" t="s">
        <v>244</v>
      </c>
      <c r="N23" s="358" t="s">
        <v>244</v>
      </c>
      <c r="O23" s="358" t="s">
        <v>244</v>
      </c>
      <c r="P23" s="359">
        <f>P26*1.18</f>
        <v>0</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0</v>
      </c>
      <c r="AC23" s="358" t="s">
        <v>244</v>
      </c>
    </row>
    <row r="24" spans="1:29" ht="16.5">
      <c r="A24" s="244" t="s">
        <v>336</v>
      </c>
      <c r="B24" s="245" t="s">
        <v>337</v>
      </c>
      <c r="C24" s="358">
        <v>0</v>
      </c>
      <c r="D24" s="358" t="s">
        <v>244</v>
      </c>
      <c r="E24" s="358">
        <v>0</v>
      </c>
      <c r="F24" s="358">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19.642800000000001</v>
      </c>
      <c r="D25" s="358" t="s">
        <v>244</v>
      </c>
      <c r="E25" s="358">
        <v>19.642800000000001</v>
      </c>
      <c r="F25" s="358">
        <v>19.642800000000001</v>
      </c>
      <c r="G25" s="358">
        <v>0</v>
      </c>
      <c r="H25" s="359">
        <v>2.8428</v>
      </c>
      <c r="I25" s="358" t="s">
        <v>244</v>
      </c>
      <c r="J25" s="358" t="s">
        <v>244</v>
      </c>
      <c r="K25" s="358" t="s">
        <v>244</v>
      </c>
      <c r="L25" s="359">
        <v>16.8</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19.642800000000001</v>
      </c>
      <c r="AC25" s="358" t="s">
        <v>244</v>
      </c>
    </row>
    <row r="26" spans="1:29" ht="33">
      <c r="A26" s="242" t="s">
        <v>20</v>
      </c>
      <c r="B26" s="243" t="s">
        <v>340</v>
      </c>
      <c r="C26" s="358">
        <f>C27+C28</f>
        <v>16.369</v>
      </c>
      <c r="D26" s="358" t="s">
        <v>244</v>
      </c>
      <c r="E26" s="358">
        <v>16.369</v>
      </c>
      <c r="F26" s="358">
        <v>16.369</v>
      </c>
      <c r="G26" s="358">
        <f t="shared" ref="G26:AA26" si="1">SUM(G27:G30)</f>
        <v>0</v>
      </c>
      <c r="H26" s="358">
        <f t="shared" si="1"/>
        <v>2.3690000000000002</v>
      </c>
      <c r="I26" s="358">
        <f t="shared" si="1"/>
        <v>0</v>
      </c>
      <c r="J26" s="358">
        <f t="shared" si="1"/>
        <v>0</v>
      </c>
      <c r="K26" s="358">
        <f t="shared" si="1"/>
        <v>0</v>
      </c>
      <c r="L26" s="358">
        <f t="shared" si="1"/>
        <v>14</v>
      </c>
      <c r="M26" s="358">
        <f t="shared" si="1"/>
        <v>0</v>
      </c>
      <c r="N26" s="358">
        <f t="shared" si="1"/>
        <v>0</v>
      </c>
      <c r="O26" s="358">
        <f t="shared" si="1"/>
        <v>0</v>
      </c>
      <c r="P26" s="358">
        <f>SUM(P27:P30)</f>
        <v>0</v>
      </c>
      <c r="Q26" s="358">
        <f t="shared" si="1"/>
        <v>0</v>
      </c>
      <c r="R26" s="358">
        <f t="shared" si="1"/>
        <v>0</v>
      </c>
      <c r="S26" s="358">
        <f t="shared" si="1"/>
        <v>0</v>
      </c>
      <c r="T26" s="358">
        <f>SUM(T27:T30)</f>
        <v>0</v>
      </c>
      <c r="U26" s="358">
        <f t="shared" si="1"/>
        <v>0</v>
      </c>
      <c r="V26" s="358">
        <f t="shared" si="1"/>
        <v>0</v>
      </c>
      <c r="W26" s="358">
        <f t="shared" si="1"/>
        <v>0</v>
      </c>
      <c r="X26" s="358">
        <f>SUM(X27:X30)</f>
        <v>0</v>
      </c>
      <c r="Y26" s="358">
        <f t="shared" si="1"/>
        <v>0</v>
      </c>
      <c r="Z26" s="358">
        <f t="shared" si="1"/>
        <v>0</v>
      </c>
      <c r="AA26" s="358">
        <f t="shared" si="1"/>
        <v>0</v>
      </c>
      <c r="AB26" s="358">
        <v>16.369</v>
      </c>
      <c r="AC26" s="358" t="s">
        <v>244</v>
      </c>
    </row>
    <row r="27" spans="1:29" ht="16.5">
      <c r="A27" s="242" t="s">
        <v>341</v>
      </c>
      <c r="B27" s="245" t="s">
        <v>342</v>
      </c>
      <c r="C27" s="358">
        <v>2.3690000000000002</v>
      </c>
      <c r="D27" s="358" t="s">
        <v>244</v>
      </c>
      <c r="E27" s="358">
        <v>2.3690000000000002</v>
      </c>
      <c r="F27" s="358">
        <v>2.3690000000000002</v>
      </c>
      <c r="G27" s="358">
        <v>0</v>
      </c>
      <c r="H27" s="359">
        <v>2.3690000000000002</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2.3690000000000002</v>
      </c>
      <c r="AC27" s="358" t="s">
        <v>244</v>
      </c>
    </row>
    <row r="28" spans="1:29" ht="16.5">
      <c r="A28" s="242" t="s">
        <v>343</v>
      </c>
      <c r="B28" s="245" t="s">
        <v>344</v>
      </c>
      <c r="C28" s="358">
        <v>14</v>
      </c>
      <c r="D28" s="358" t="s">
        <v>244</v>
      </c>
      <c r="E28" s="358">
        <v>14</v>
      </c>
      <c r="F28" s="358">
        <v>14</v>
      </c>
      <c r="G28" s="358">
        <v>0</v>
      </c>
      <c r="H28" s="359">
        <v>0</v>
      </c>
      <c r="I28" s="358" t="s">
        <v>244</v>
      </c>
      <c r="J28" s="358" t="s">
        <v>244</v>
      </c>
      <c r="K28" s="358" t="s">
        <v>244</v>
      </c>
      <c r="L28" s="359">
        <v>14</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v>14</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ref="F30:F60" si="2">G30+H30+L30+P30+T30+X30</f>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3">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2</v>
      </c>
      <c r="D33" s="358" t="s">
        <v>244</v>
      </c>
      <c r="E33" s="358">
        <v>2</v>
      </c>
      <c r="F33" s="358">
        <v>2</v>
      </c>
      <c r="G33" s="359">
        <f t="shared" ref="G31:AA33" si="4">SUM(G34:G40)</f>
        <v>0</v>
      </c>
      <c r="H33" s="359">
        <f t="shared" si="4"/>
        <v>0</v>
      </c>
      <c r="I33" s="359">
        <f t="shared" si="4"/>
        <v>0</v>
      </c>
      <c r="J33" s="359">
        <f t="shared" si="4"/>
        <v>0</v>
      </c>
      <c r="K33" s="359">
        <f t="shared" si="4"/>
        <v>0</v>
      </c>
      <c r="L33" s="359">
        <v>2</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2</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5">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2</v>
      </c>
      <c r="D41" s="358" t="s">
        <v>244</v>
      </c>
      <c r="E41" s="358">
        <v>2</v>
      </c>
      <c r="F41" s="358">
        <v>2</v>
      </c>
      <c r="G41" s="359">
        <f t="shared" ref="G41:K41" si="6">SUM(G42:G48)</f>
        <v>0</v>
      </c>
      <c r="H41" s="359">
        <f t="shared" si="6"/>
        <v>4.7380000000000004</v>
      </c>
      <c r="I41" s="359">
        <f t="shared" si="6"/>
        <v>0</v>
      </c>
      <c r="J41" s="359">
        <f t="shared" si="6"/>
        <v>0</v>
      </c>
      <c r="K41" s="359">
        <f t="shared" si="6"/>
        <v>0</v>
      </c>
      <c r="L41" s="359">
        <v>2</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2</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16.369</v>
      </c>
      <c r="G47" s="358">
        <f t="shared" ref="G47:AA47" si="7">SUM(G48:G53)</f>
        <v>0</v>
      </c>
      <c r="H47" s="358">
        <f>H48</f>
        <v>2.3690000000000002</v>
      </c>
      <c r="I47" s="358">
        <f t="shared" si="7"/>
        <v>0</v>
      </c>
      <c r="J47" s="358">
        <f t="shared" si="7"/>
        <v>0</v>
      </c>
      <c r="K47" s="358">
        <f t="shared" si="7"/>
        <v>0</v>
      </c>
      <c r="L47" s="358">
        <f>L48</f>
        <v>14</v>
      </c>
      <c r="M47" s="358">
        <f t="shared" si="7"/>
        <v>0</v>
      </c>
      <c r="N47" s="358">
        <f t="shared" si="7"/>
        <v>0</v>
      </c>
      <c r="O47" s="358">
        <f t="shared" si="7"/>
        <v>0</v>
      </c>
      <c r="P47" s="358">
        <f t="shared" si="7"/>
        <v>0</v>
      </c>
      <c r="Q47" s="358">
        <f t="shared" si="7"/>
        <v>0</v>
      </c>
      <c r="R47" s="358">
        <f t="shared" si="7"/>
        <v>0</v>
      </c>
      <c r="S47" s="358">
        <f t="shared" si="7"/>
        <v>0</v>
      </c>
      <c r="T47" s="358">
        <f t="shared" si="7"/>
        <v>0</v>
      </c>
      <c r="U47" s="358">
        <f t="shared" si="7"/>
        <v>0</v>
      </c>
      <c r="V47" s="358">
        <f t="shared" si="7"/>
        <v>0</v>
      </c>
      <c r="W47" s="358">
        <f t="shared" si="7"/>
        <v>0</v>
      </c>
      <c r="X47" s="358">
        <f t="shared" si="7"/>
        <v>0</v>
      </c>
      <c r="Y47" s="358">
        <f t="shared" si="7"/>
        <v>0</v>
      </c>
      <c r="Z47" s="358">
        <f t="shared" si="7"/>
        <v>0</v>
      </c>
      <c r="AA47" s="358">
        <f t="shared" si="7"/>
        <v>0</v>
      </c>
      <c r="AB47" s="358">
        <v>0</v>
      </c>
      <c r="AC47" s="358" t="s">
        <v>244</v>
      </c>
    </row>
    <row r="48" spans="1:29" ht="16.5">
      <c r="A48" s="244" t="s">
        <v>374</v>
      </c>
      <c r="B48" s="245" t="s">
        <v>375</v>
      </c>
      <c r="C48" s="358">
        <v>16.369</v>
      </c>
      <c r="D48" s="358" t="s">
        <v>244</v>
      </c>
      <c r="E48" s="358">
        <v>16.369</v>
      </c>
      <c r="F48" s="358">
        <v>16.369</v>
      </c>
      <c r="G48" s="358">
        <v>0</v>
      </c>
      <c r="H48" s="359">
        <f>H27</f>
        <v>2.3690000000000002</v>
      </c>
      <c r="I48" s="358" t="s">
        <v>244</v>
      </c>
      <c r="J48" s="358" t="s">
        <v>244</v>
      </c>
      <c r="K48" s="358" t="s">
        <v>244</v>
      </c>
      <c r="L48" s="359">
        <f>L28</f>
        <v>14</v>
      </c>
      <c r="M48" s="358" t="s">
        <v>244</v>
      </c>
      <c r="N48" s="358" t="s">
        <v>244</v>
      </c>
      <c r="O48" s="358" t="s">
        <v>244</v>
      </c>
      <c r="P48" s="359">
        <f>P28</f>
        <v>0</v>
      </c>
      <c r="Q48" s="358" t="s">
        <v>244</v>
      </c>
      <c r="R48" s="358" t="s">
        <v>244</v>
      </c>
      <c r="S48" s="358" t="s">
        <v>244</v>
      </c>
      <c r="T48" s="359">
        <f>T29</f>
        <v>0</v>
      </c>
      <c r="U48" s="358" t="s">
        <v>244</v>
      </c>
      <c r="V48" s="358" t="s">
        <v>244</v>
      </c>
      <c r="W48" s="358" t="s">
        <v>244</v>
      </c>
      <c r="X48" s="359">
        <f>X39</f>
        <v>0</v>
      </c>
      <c r="Y48" s="358" t="s">
        <v>244</v>
      </c>
      <c r="Z48" s="358" t="s">
        <v>244</v>
      </c>
      <c r="AA48" s="358" t="s">
        <v>244</v>
      </c>
      <c r="AB48" s="358">
        <v>16.369</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2</v>
      </c>
      <c r="D50" s="358" t="s">
        <v>244</v>
      </c>
      <c r="E50" s="358">
        <v>2</v>
      </c>
      <c r="F50" s="358">
        <v>2</v>
      </c>
      <c r="G50" s="359">
        <f t="shared" ref="G50:K50" si="8">SUM(G51:G57)</f>
        <v>0</v>
      </c>
      <c r="H50" s="359">
        <f t="shared" si="8"/>
        <v>0</v>
      </c>
      <c r="I50" s="359">
        <f t="shared" si="8"/>
        <v>0</v>
      </c>
      <c r="J50" s="359">
        <f t="shared" si="8"/>
        <v>0</v>
      </c>
      <c r="K50" s="359">
        <f t="shared" si="8"/>
        <v>0</v>
      </c>
      <c r="L50" s="359">
        <v>2</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2</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9">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1.4</v>
      </c>
      <c r="D57" s="358" t="s">
        <v>244</v>
      </c>
      <c r="E57" s="358">
        <v>1.4</v>
      </c>
      <c r="F57" s="358">
        <v>1.4</v>
      </c>
      <c r="G57" s="358">
        <v>0</v>
      </c>
      <c r="H57" s="359">
        <v>0</v>
      </c>
      <c r="I57" s="358" t="s">
        <v>244</v>
      </c>
      <c r="J57" s="358" t="s">
        <v>244</v>
      </c>
      <c r="K57" s="358" t="s">
        <v>244</v>
      </c>
      <c r="L57" s="358">
        <v>1.4</v>
      </c>
      <c r="M57" s="358" t="s">
        <v>244</v>
      </c>
      <c r="N57" s="358" t="s">
        <v>244</v>
      </c>
      <c r="O57" s="358" t="s">
        <v>244</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0.4</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4"/>
      <c r="C62" s="454"/>
      <c r="D62" s="454"/>
      <c r="E62" s="454"/>
      <c r="F62" s="454"/>
      <c r="G62" s="454"/>
      <c r="H62" s="454"/>
      <c r="I62" s="454"/>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3"/>
      <c r="C64" s="453"/>
      <c r="D64" s="453"/>
      <c r="E64" s="453"/>
      <c r="F64" s="453"/>
      <c r="G64" s="453"/>
      <c r="H64" s="453"/>
      <c r="I64" s="453"/>
      <c r="J64" s="324"/>
      <c r="K64" s="324"/>
    </row>
    <row r="66" spans="2:22" ht="36.75" customHeight="1">
      <c r="B66" s="454"/>
      <c r="C66" s="454"/>
      <c r="D66" s="454"/>
      <c r="E66" s="454"/>
      <c r="F66" s="454"/>
      <c r="G66" s="454"/>
      <c r="H66" s="454"/>
      <c r="I66" s="454"/>
      <c r="J66" s="325"/>
      <c r="K66" s="325"/>
    </row>
    <row r="67" spans="2:22">
      <c r="B67" s="39"/>
      <c r="C67" s="39"/>
      <c r="D67" s="39"/>
      <c r="E67" s="39"/>
      <c r="F67" s="39"/>
      <c r="N67" s="255"/>
      <c r="V67" s="255"/>
    </row>
    <row r="68" spans="2:22" ht="51" customHeight="1">
      <c r="B68" s="454"/>
      <c r="C68" s="454"/>
      <c r="D68" s="454"/>
      <c r="E68" s="454"/>
      <c r="F68" s="454"/>
      <c r="G68" s="454"/>
      <c r="H68" s="454"/>
      <c r="I68" s="454"/>
      <c r="J68" s="325"/>
      <c r="K68" s="325"/>
      <c r="N68" s="255"/>
      <c r="V68" s="255"/>
    </row>
    <row r="69" spans="2:22" ht="32.25" customHeight="1">
      <c r="B69" s="453"/>
      <c r="C69" s="453"/>
      <c r="D69" s="453"/>
      <c r="E69" s="453"/>
      <c r="F69" s="453"/>
      <c r="G69" s="453"/>
      <c r="H69" s="453"/>
      <c r="I69" s="453"/>
      <c r="J69" s="324"/>
      <c r="K69" s="324"/>
    </row>
    <row r="70" spans="2:22" ht="51.75" customHeight="1">
      <c r="B70" s="454"/>
      <c r="C70" s="454"/>
      <c r="D70" s="454"/>
      <c r="E70" s="454"/>
      <c r="F70" s="454"/>
      <c r="G70" s="454"/>
      <c r="H70" s="454"/>
      <c r="I70" s="454"/>
      <c r="J70" s="325"/>
      <c r="K70" s="325"/>
    </row>
    <row r="71" spans="2:22" ht="21.75" customHeight="1">
      <c r="B71" s="455"/>
      <c r="C71" s="455"/>
      <c r="D71" s="455"/>
      <c r="E71" s="455"/>
      <c r="F71" s="455"/>
      <c r="G71" s="455"/>
      <c r="H71" s="455"/>
      <c r="I71" s="455"/>
      <c r="J71" s="326"/>
      <c r="K71" s="326"/>
      <c r="L71" s="256"/>
      <c r="M71" s="256"/>
      <c r="T71" s="256"/>
      <c r="U71" s="256"/>
    </row>
    <row r="72" spans="2:22" ht="23.25" customHeight="1">
      <c r="B72" s="256"/>
      <c r="C72" s="256"/>
      <c r="D72" s="256"/>
      <c r="E72" s="256"/>
      <c r="F72" s="256"/>
    </row>
    <row r="73" spans="2:22" ht="18.75" customHeight="1">
      <c r="B73" s="452"/>
      <c r="C73" s="452"/>
      <c r="D73" s="452"/>
      <c r="E73" s="452"/>
      <c r="F73" s="452"/>
      <c r="G73" s="452"/>
      <c r="H73" s="452"/>
      <c r="I73" s="452"/>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C20:AA20 G48:G54 G40:G46 G32:G38 G27:G30 G21:G25 X21:X23 T21:T23 P21:P23 L21:L23 H21:H23 H28:H30 L28:L30 P28:P30 T28:T30 X28:X30 G26:AA26 P46 C33:F33 C41:F41 C50:F50 C20:E60 AC20:AC60 D21:F60 C31:G31 C39:G39 Y27:AA46 U27:W46 Q27:S46 M27:O46 I27:K46 C55:G55 Y48:AA60 U48:W60 Q48:S60 M48:O60 I48:K60">
    <cfRule type="containsText" dxfId="18" priority="21" operator="containsText" text="х!">
      <formula>NOT(ISERROR(SEARCH("х!",C18)))</formula>
    </cfRule>
  </conditionalFormatting>
  <conditionalFormatting sqref="AC21:AC60">
    <cfRule type="containsText" dxfId="17" priority="20" operator="containsText" text="х!">
      <formula>NOT(ISERROR(SEARCH("х!",AC21)))</formula>
    </cfRule>
  </conditionalFormatting>
  <conditionalFormatting sqref="I21:K25 M21:O25 Q21:S25 U21:W25 Y21:AA25 G56:G60 C20:AA20 G48:G54 G40:G46 G32:G38 G27:G30 G21:G25 X21:X23 T21:T23 P21:P23 L21:L23 H21:H23 H28:H30 L28:L30 P28:P30 T28:T30 X28:X30 G26:AA26 P46 C33:F33 C41:F41 C50:F50 C20:E60 AC20:AC60 D21:F60 C31:G31 C39:G39 Y27:AA46 U27:W46 Q27:S46 M27:O46 I27:K46 C55:G55 Y48:AA60 U48:W60 Q48:S60 M48:O60 I48:K60">
    <cfRule type="containsBlanks" dxfId="16" priority="19">
      <formula>LEN(TRIM(C20))=0</formula>
    </cfRule>
  </conditionalFormatting>
  <conditionalFormatting sqref="AB20:AB60">
    <cfRule type="containsText" dxfId="15" priority="4" operator="containsText" text="х!">
      <formula>NOT(ISERROR(SEARCH("х!",AB20)))</formula>
    </cfRule>
  </conditionalFormatting>
  <conditionalFormatting sqref="AB20:AB60">
    <cfRule type="containsBlanks" dxfId="14" priority="3">
      <formula>LEN(TRIM(AB20))=0</formula>
    </cfRule>
  </conditionalFormatting>
  <conditionalFormatting sqref="L57">
    <cfRule type="containsText" dxfId="13" priority="2" operator="containsText" text="х!">
      <formula>NOT(ISERROR(SEARCH("х!",L57)))</formula>
    </cfRule>
  </conditionalFormatting>
  <conditionalFormatting sqref="L57">
    <cfRule type="containsBlanks" dxfId="12" priority="1">
      <formula>LEN(TRIM(L57))=0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5" t="str">
        <f>' 1. паспорт местополож'!A8:C8</f>
        <v>J_ДВОСТ-157</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5.75">
      <c r="A11" s="395" t="str">
        <f>' 1. паспорт местополож'!A11:C11</f>
        <v>Техническое перевооружение объекта  "Здание трансформаторной подстанции ул.Владивостокс" (010032/Э216). Трансформаторная подстанция ТП-10</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85" t="s">
        <v>394</v>
      </c>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5"/>
      <c r="AN16" s="485"/>
      <c r="AO16" s="485"/>
      <c r="AP16" s="485"/>
      <c r="AQ16" s="485"/>
      <c r="AR16" s="485"/>
      <c r="AS16" s="485"/>
      <c r="AT16" s="485"/>
      <c r="AU16" s="485"/>
      <c r="AV16" s="485"/>
    </row>
    <row r="17" spans="1:55" s="260" customFormat="1" ht="140.25" customHeight="1">
      <c r="A17" s="480" t="s">
        <v>395</v>
      </c>
      <c r="B17" s="487" t="s">
        <v>396</v>
      </c>
      <c r="C17" s="480" t="s">
        <v>397</v>
      </c>
      <c r="D17" s="480" t="s">
        <v>398</v>
      </c>
      <c r="E17" s="490" t="s">
        <v>399</v>
      </c>
      <c r="F17" s="491"/>
      <c r="G17" s="491"/>
      <c r="H17" s="491"/>
      <c r="I17" s="491"/>
      <c r="J17" s="491"/>
      <c r="K17" s="491"/>
      <c r="L17" s="492"/>
      <c r="M17" s="480" t="s">
        <v>400</v>
      </c>
      <c r="N17" s="480" t="s">
        <v>401</v>
      </c>
      <c r="O17" s="480" t="s">
        <v>402</v>
      </c>
      <c r="P17" s="479" t="s">
        <v>403</v>
      </c>
      <c r="Q17" s="479" t="s">
        <v>404</v>
      </c>
      <c r="R17" s="479" t="s">
        <v>405</v>
      </c>
      <c r="S17" s="479" t="s">
        <v>406</v>
      </c>
      <c r="T17" s="479"/>
      <c r="U17" s="479" t="s">
        <v>407</v>
      </c>
      <c r="V17" s="479" t="s">
        <v>408</v>
      </c>
      <c r="W17" s="479" t="s">
        <v>409</v>
      </c>
      <c r="X17" s="479" t="s">
        <v>410</v>
      </c>
      <c r="Y17" s="479" t="s">
        <v>411</v>
      </c>
      <c r="Z17" s="482" t="s">
        <v>412</v>
      </c>
      <c r="AA17" s="479" t="s">
        <v>413</v>
      </c>
      <c r="AB17" s="479" t="s">
        <v>414</v>
      </c>
      <c r="AC17" s="479" t="s">
        <v>415</v>
      </c>
      <c r="AD17" s="479" t="s">
        <v>416</v>
      </c>
      <c r="AE17" s="479" t="s">
        <v>417</v>
      </c>
      <c r="AF17" s="479" t="s">
        <v>418</v>
      </c>
      <c r="AG17" s="479"/>
      <c r="AH17" s="479"/>
      <c r="AI17" s="479"/>
      <c r="AJ17" s="479"/>
      <c r="AK17" s="479"/>
      <c r="AL17" s="479" t="s">
        <v>419</v>
      </c>
      <c r="AM17" s="479"/>
      <c r="AN17" s="479"/>
      <c r="AO17" s="479"/>
      <c r="AP17" s="479" t="s">
        <v>420</v>
      </c>
      <c r="AQ17" s="479"/>
      <c r="AR17" s="479" t="s">
        <v>421</v>
      </c>
      <c r="AS17" s="479" t="s">
        <v>422</v>
      </c>
      <c r="AT17" s="479" t="s">
        <v>423</v>
      </c>
      <c r="AU17" s="479" t="s">
        <v>424</v>
      </c>
      <c r="AV17" s="479" t="s">
        <v>425</v>
      </c>
    </row>
    <row r="18" spans="1:55" s="260" customFormat="1" ht="19.5">
      <c r="A18" s="486"/>
      <c r="B18" s="488"/>
      <c r="C18" s="486"/>
      <c r="D18" s="486"/>
      <c r="E18" s="480" t="s">
        <v>426</v>
      </c>
      <c r="F18" s="475" t="s">
        <v>377</v>
      </c>
      <c r="G18" s="475" t="s">
        <v>379</v>
      </c>
      <c r="H18" s="475" t="s">
        <v>381</v>
      </c>
      <c r="I18" s="473" t="s">
        <v>427</v>
      </c>
      <c r="J18" s="473" t="s">
        <v>428</v>
      </c>
      <c r="K18" s="473" t="s">
        <v>429</v>
      </c>
      <c r="L18" s="475" t="s">
        <v>34</v>
      </c>
      <c r="M18" s="486"/>
      <c r="N18" s="486"/>
      <c r="O18" s="486"/>
      <c r="P18" s="479"/>
      <c r="Q18" s="479"/>
      <c r="R18" s="479"/>
      <c r="S18" s="477" t="s">
        <v>1</v>
      </c>
      <c r="T18" s="477" t="s">
        <v>430</v>
      </c>
      <c r="U18" s="479"/>
      <c r="V18" s="479"/>
      <c r="W18" s="479"/>
      <c r="X18" s="479"/>
      <c r="Y18" s="479"/>
      <c r="Z18" s="479"/>
      <c r="AA18" s="479"/>
      <c r="AB18" s="479"/>
      <c r="AC18" s="479"/>
      <c r="AD18" s="479"/>
      <c r="AE18" s="479"/>
      <c r="AF18" s="479" t="s">
        <v>431</v>
      </c>
      <c r="AG18" s="479"/>
      <c r="AH18" s="479" t="s">
        <v>432</v>
      </c>
      <c r="AI18" s="479"/>
      <c r="AJ18" s="480" t="s">
        <v>433</v>
      </c>
      <c r="AK18" s="480" t="s">
        <v>434</v>
      </c>
      <c r="AL18" s="480" t="s">
        <v>435</v>
      </c>
      <c r="AM18" s="480" t="s">
        <v>436</v>
      </c>
      <c r="AN18" s="480" t="s">
        <v>437</v>
      </c>
      <c r="AO18" s="480" t="s">
        <v>438</v>
      </c>
      <c r="AP18" s="480" t="s">
        <v>439</v>
      </c>
      <c r="AQ18" s="483" t="s">
        <v>430</v>
      </c>
      <c r="AR18" s="479"/>
      <c r="AS18" s="479"/>
      <c r="AT18" s="479"/>
      <c r="AU18" s="479"/>
      <c r="AV18" s="479"/>
    </row>
    <row r="19" spans="1:55" s="260" customFormat="1" ht="78">
      <c r="A19" s="481"/>
      <c r="B19" s="489"/>
      <c r="C19" s="481"/>
      <c r="D19" s="481"/>
      <c r="E19" s="481"/>
      <c r="F19" s="476"/>
      <c r="G19" s="476"/>
      <c r="H19" s="476"/>
      <c r="I19" s="474"/>
      <c r="J19" s="474"/>
      <c r="K19" s="474"/>
      <c r="L19" s="476"/>
      <c r="M19" s="481"/>
      <c r="N19" s="481"/>
      <c r="O19" s="481"/>
      <c r="P19" s="479"/>
      <c r="Q19" s="479"/>
      <c r="R19" s="479"/>
      <c r="S19" s="478"/>
      <c r="T19" s="478"/>
      <c r="U19" s="479"/>
      <c r="V19" s="479"/>
      <c r="W19" s="479"/>
      <c r="X19" s="479"/>
      <c r="Y19" s="479"/>
      <c r="Z19" s="479"/>
      <c r="AA19" s="479"/>
      <c r="AB19" s="479"/>
      <c r="AC19" s="479"/>
      <c r="AD19" s="479"/>
      <c r="AE19" s="479"/>
      <c r="AF19" s="261" t="s">
        <v>440</v>
      </c>
      <c r="AG19" s="261" t="s">
        <v>441</v>
      </c>
      <c r="AH19" s="262" t="s">
        <v>1</v>
      </c>
      <c r="AI19" s="262" t="s">
        <v>430</v>
      </c>
      <c r="AJ19" s="481"/>
      <c r="AK19" s="481"/>
      <c r="AL19" s="481"/>
      <c r="AM19" s="481"/>
      <c r="AN19" s="481"/>
      <c r="AO19" s="481"/>
      <c r="AP19" s="481"/>
      <c r="AQ19" s="484"/>
      <c r="AR19" s="479"/>
      <c r="AS19" s="479"/>
      <c r="AT19" s="479"/>
      <c r="AU19" s="479"/>
      <c r="AV19" s="479"/>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471"/>
      <c r="AB22" s="471"/>
      <c r="AC22" s="471"/>
      <c r="AD22" s="471"/>
      <c r="AE22" s="471"/>
      <c r="AF22" s="471"/>
      <c r="AG22" s="471"/>
      <c r="AH22" s="471"/>
      <c r="AI22" s="471"/>
      <c r="AJ22" s="471"/>
      <c r="AK22" s="471"/>
      <c r="AL22" s="472"/>
      <c r="AM22" s="472"/>
      <c r="AN22" s="472"/>
      <c r="AO22" s="472"/>
      <c r="AP22" s="472"/>
      <c r="AQ22" s="472"/>
      <c r="AR22" s="472"/>
      <c r="AS22" s="472"/>
      <c r="AT22" s="472"/>
      <c r="AU22" s="472"/>
      <c r="AV22" s="472"/>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4" sqref="B34"/>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5"/>
      <c r="C8" s="279"/>
      <c r="D8" s="63"/>
      <c r="E8" s="63"/>
      <c r="F8" s="63"/>
      <c r="G8" s="63"/>
      <c r="H8" s="63"/>
      <c r="I8" s="63"/>
    </row>
    <row r="9" spans="1:9" ht="18" customHeight="1">
      <c r="A9" s="395" t="str">
        <f>' 1. паспорт местополож'!A8:C8</f>
        <v>J_ДВОСТ-157</v>
      </c>
      <c r="B9" s="395"/>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5" t="str">
        <f>' 1. паспорт местополож'!A11:C11</f>
        <v>Техническое перевооружение объекта  "Здание трансформаторной подстанции ул.Владивостокс" (010032/Э216). Трансформаторная подстанция ТП-10</v>
      </c>
      <c r="B12" s="395"/>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Техническое перевооружение объекта  "Здание трансформаторной подстанции ул.Владивостокс" (010032/Э216). Трансформаторная подстанция ТП-10</v>
      </c>
    </row>
    <row r="19" spans="1:3" ht="16.5" thickBot="1">
      <c r="A19" s="283" t="s">
        <v>445</v>
      </c>
      <c r="B19" s="284" t="s">
        <v>568</v>
      </c>
    </row>
    <row r="20" spans="1:3" ht="16.5" thickBot="1">
      <c r="A20" s="283" t="s">
        <v>446</v>
      </c>
      <c r="B20" s="284" t="s">
        <v>244</v>
      </c>
    </row>
    <row r="21" spans="1:3" ht="16.5" thickBot="1">
      <c r="A21" s="283" t="s">
        <v>447</v>
      </c>
      <c r="B21" s="284" t="s">
        <v>581</v>
      </c>
    </row>
    <row r="22" spans="1:3" ht="16.5" thickBot="1">
      <c r="A22" s="286" t="s">
        <v>448</v>
      </c>
      <c r="B22" s="382" t="s">
        <v>584</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4" t="s">
        <v>558</v>
      </c>
      <c r="B1" s="504"/>
      <c r="C1" s="504"/>
      <c r="D1" s="504"/>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row>
    <row r="2" spans="1:30" ht="27.75" customHeight="1">
      <c r="A2" s="506"/>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row>
    <row r="3" spans="1:30" ht="15" customHeight="1">
      <c r="A3" s="500" t="s">
        <v>492</v>
      </c>
      <c r="B3" s="500" t="s">
        <v>493</v>
      </c>
      <c r="C3" s="507" t="s">
        <v>494</v>
      </c>
      <c r="D3" s="508"/>
      <c r="E3" s="509"/>
      <c r="F3" s="503" t="s">
        <v>495</v>
      </c>
      <c r="G3" s="503"/>
      <c r="H3" s="503"/>
      <c r="I3" s="503"/>
      <c r="J3" s="503"/>
      <c r="K3" s="503" t="s">
        <v>496</v>
      </c>
      <c r="L3" s="503"/>
      <c r="M3" s="503"/>
      <c r="N3" s="503"/>
      <c r="O3" s="503"/>
      <c r="P3" s="503" t="s">
        <v>497</v>
      </c>
      <c r="Q3" s="503"/>
      <c r="R3" s="503"/>
      <c r="S3" s="503"/>
      <c r="T3" s="503"/>
      <c r="U3" s="503" t="s">
        <v>498</v>
      </c>
      <c r="V3" s="503"/>
      <c r="W3" s="503"/>
      <c r="X3" s="503"/>
      <c r="Y3" s="503"/>
      <c r="Z3" s="503" t="s">
        <v>499</v>
      </c>
      <c r="AA3" s="503"/>
      <c r="AB3" s="503"/>
      <c r="AC3" s="503"/>
      <c r="AD3" s="503"/>
    </row>
    <row r="4" spans="1:30" ht="15" customHeight="1">
      <c r="A4" s="501"/>
      <c r="B4" s="501"/>
      <c r="C4" s="510"/>
      <c r="D4" s="511"/>
      <c r="E4" s="512"/>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500" t="s">
        <v>245</v>
      </c>
      <c r="B5" s="503" t="s">
        <v>505</v>
      </c>
      <c r="C5" s="496" t="s">
        <v>506</v>
      </c>
      <c r="D5" s="496"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1"/>
      <c r="B6" s="503"/>
      <c r="C6" s="496"/>
      <c r="D6" s="496"/>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1"/>
      <c r="B7" s="503"/>
      <c r="C7" s="496"/>
      <c r="D7" s="496"/>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1"/>
      <c r="B8" s="503"/>
      <c r="C8" s="496"/>
      <c r="D8" s="496" t="s">
        <v>510</v>
      </c>
      <c r="E8" s="496"/>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1"/>
      <c r="B9" s="503"/>
      <c r="C9" s="496" t="s">
        <v>511</v>
      </c>
      <c r="D9" s="496" t="s">
        <v>512</v>
      </c>
      <c r="E9" s="496"/>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1"/>
      <c r="B10" s="503"/>
      <c r="C10" s="496"/>
      <c r="D10" s="496" t="s">
        <v>513</v>
      </c>
      <c r="E10" s="496"/>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1"/>
      <c r="B11" s="503"/>
      <c r="C11" s="308" t="s">
        <v>514</v>
      </c>
      <c r="D11" s="496" t="s">
        <v>515</v>
      </c>
      <c r="E11" s="496"/>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1"/>
      <c r="B12" s="495" t="s">
        <v>516</v>
      </c>
      <c r="C12" s="496" t="s">
        <v>506</v>
      </c>
      <c r="D12" s="496"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1"/>
      <c r="B13" s="495"/>
      <c r="C13" s="496"/>
      <c r="D13" s="496"/>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1"/>
      <c r="B14" s="495"/>
      <c r="C14" s="496"/>
      <c r="D14" s="496"/>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1"/>
      <c r="B15" s="495"/>
      <c r="C15" s="496"/>
      <c r="D15" s="496" t="s">
        <v>510</v>
      </c>
      <c r="E15" s="496"/>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1"/>
      <c r="B16" s="495"/>
      <c r="C16" s="496" t="s">
        <v>511</v>
      </c>
      <c r="D16" s="496" t="s">
        <v>512</v>
      </c>
      <c r="E16" s="496"/>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1"/>
      <c r="B17" s="495"/>
      <c r="C17" s="496"/>
      <c r="D17" s="496" t="s">
        <v>513</v>
      </c>
      <c r="E17" s="496"/>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1"/>
      <c r="B18" s="495"/>
      <c r="C18" s="308" t="s">
        <v>514</v>
      </c>
      <c r="D18" s="498" t="s">
        <v>515</v>
      </c>
      <c r="E18" s="499"/>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1"/>
      <c r="B19" s="495" t="s">
        <v>517</v>
      </c>
      <c r="C19" s="496" t="s">
        <v>506</v>
      </c>
      <c r="D19" s="496"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1"/>
      <c r="B20" s="495"/>
      <c r="C20" s="496"/>
      <c r="D20" s="496"/>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1"/>
      <c r="B21" s="495"/>
      <c r="C21" s="496"/>
      <c r="D21" s="496"/>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1"/>
      <c r="B22" s="495"/>
      <c r="C22" s="496"/>
      <c r="D22" s="496" t="s">
        <v>510</v>
      </c>
      <c r="E22" s="496"/>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1"/>
      <c r="B23" s="495"/>
      <c r="C23" s="496" t="s">
        <v>511</v>
      </c>
      <c r="D23" s="496" t="s">
        <v>512</v>
      </c>
      <c r="E23" s="496"/>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1"/>
      <c r="B24" s="495"/>
      <c r="C24" s="496"/>
      <c r="D24" s="496" t="s">
        <v>513</v>
      </c>
      <c r="E24" s="496"/>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1"/>
      <c r="B25" s="495"/>
      <c r="C25" s="308" t="s">
        <v>514</v>
      </c>
      <c r="D25" s="496" t="s">
        <v>515</v>
      </c>
      <c r="E25" s="496"/>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1"/>
      <c r="B26" s="495" t="s">
        <v>518</v>
      </c>
      <c r="C26" s="496" t="s">
        <v>506</v>
      </c>
      <c r="D26" s="496"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1"/>
      <c r="B27" s="495"/>
      <c r="C27" s="496"/>
      <c r="D27" s="496"/>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1"/>
      <c r="B28" s="495"/>
      <c r="C28" s="496"/>
      <c r="D28" s="496"/>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1"/>
      <c r="B29" s="495"/>
      <c r="C29" s="496"/>
      <c r="D29" s="496" t="s">
        <v>510</v>
      </c>
      <c r="E29" s="496"/>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1"/>
      <c r="B30" s="495"/>
      <c r="C30" s="496" t="s">
        <v>511</v>
      </c>
      <c r="D30" s="496" t="s">
        <v>512</v>
      </c>
      <c r="E30" s="496"/>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1"/>
      <c r="B31" s="495"/>
      <c r="C31" s="496"/>
      <c r="D31" s="496" t="s">
        <v>513</v>
      </c>
      <c r="E31" s="496"/>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1"/>
      <c r="B32" s="495"/>
      <c r="C32" s="308" t="s">
        <v>514</v>
      </c>
      <c r="D32" s="496" t="s">
        <v>515</v>
      </c>
      <c r="E32" s="496"/>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1"/>
      <c r="B33" s="495" t="s">
        <v>519</v>
      </c>
      <c r="C33" s="496" t="s">
        <v>506</v>
      </c>
      <c r="D33" s="496"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1"/>
      <c r="B34" s="495"/>
      <c r="C34" s="496"/>
      <c r="D34" s="496"/>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1"/>
      <c r="B35" s="495"/>
      <c r="C35" s="496"/>
      <c r="D35" s="496"/>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1"/>
      <c r="B36" s="495"/>
      <c r="C36" s="496"/>
      <c r="D36" s="496" t="s">
        <v>510</v>
      </c>
      <c r="E36" s="496"/>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1"/>
      <c r="B37" s="495"/>
      <c r="C37" s="496" t="s">
        <v>511</v>
      </c>
      <c r="D37" s="496" t="s">
        <v>512</v>
      </c>
      <c r="E37" s="496"/>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1"/>
      <c r="B38" s="495"/>
      <c r="C38" s="496"/>
      <c r="D38" s="496" t="s">
        <v>513</v>
      </c>
      <c r="E38" s="496"/>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1"/>
      <c r="B39" s="495"/>
      <c r="C39" s="308" t="s">
        <v>514</v>
      </c>
      <c r="D39" s="496" t="s">
        <v>515</v>
      </c>
      <c r="E39" s="496"/>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1"/>
      <c r="B40" s="495" t="s">
        <v>500</v>
      </c>
      <c r="C40" s="496" t="s">
        <v>506</v>
      </c>
      <c r="D40" s="496"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1"/>
      <c r="B41" s="495"/>
      <c r="C41" s="496"/>
      <c r="D41" s="496"/>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1"/>
      <c r="B42" s="495"/>
      <c r="C42" s="496"/>
      <c r="D42" s="496"/>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1"/>
      <c r="B43" s="495"/>
      <c r="C43" s="496"/>
      <c r="D43" s="496" t="s">
        <v>510</v>
      </c>
      <c r="E43" s="496"/>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1"/>
      <c r="B44" s="495"/>
      <c r="C44" s="496" t="s">
        <v>511</v>
      </c>
      <c r="D44" s="496" t="s">
        <v>512</v>
      </c>
      <c r="E44" s="496"/>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1"/>
      <c r="B45" s="495"/>
      <c r="C45" s="497"/>
      <c r="D45" s="496" t="s">
        <v>513</v>
      </c>
      <c r="E45" s="496"/>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2"/>
      <c r="B46" s="495"/>
      <c r="C46" s="303" t="s">
        <v>514</v>
      </c>
      <c r="D46" s="496" t="s">
        <v>515</v>
      </c>
      <c r="E46" s="496"/>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3" t="s">
        <v>559</v>
      </c>
      <c r="B1" s="524"/>
      <c r="C1" s="524"/>
      <c r="D1" s="524"/>
      <c r="E1" s="524"/>
      <c r="F1" s="524"/>
      <c r="G1" s="524"/>
      <c r="H1" s="524"/>
      <c r="I1" s="524"/>
      <c r="J1" s="524"/>
      <c r="K1" s="524"/>
      <c r="L1" s="524"/>
      <c r="M1" s="524"/>
      <c r="N1" s="524"/>
      <c r="O1" s="524"/>
      <c r="P1" s="524"/>
      <c r="Q1" s="524"/>
      <c r="R1" s="525"/>
      <c r="S1" s="525"/>
    </row>
    <row r="2" spans="1:19" ht="15.75" thickBot="1"/>
    <row r="3" spans="1:19" ht="15" customHeight="1" thickBot="1">
      <c r="A3" s="526" t="s">
        <v>523</v>
      </c>
      <c r="B3" s="528" t="s">
        <v>524</v>
      </c>
      <c r="C3" s="526" t="s">
        <v>525</v>
      </c>
      <c r="D3" s="516" t="s">
        <v>526</v>
      </c>
      <c r="E3" s="516" t="s">
        <v>527</v>
      </c>
      <c r="F3" s="516" t="s">
        <v>528</v>
      </c>
      <c r="G3" s="516" t="s">
        <v>529</v>
      </c>
      <c r="H3" s="516"/>
      <c r="I3" s="516"/>
      <c r="J3" s="516"/>
      <c r="K3" s="516"/>
      <c r="L3" s="516"/>
      <c r="M3" s="516"/>
      <c r="N3" s="516"/>
      <c r="O3" s="516" t="s">
        <v>530</v>
      </c>
      <c r="P3" s="529"/>
      <c r="Q3" s="529"/>
      <c r="R3" s="516" t="s">
        <v>531</v>
      </c>
      <c r="S3" s="529"/>
    </row>
    <row r="4" spans="1:19" ht="25.5" customHeight="1" thickBot="1">
      <c r="A4" s="526"/>
      <c r="B4" s="528"/>
      <c r="C4" s="526"/>
      <c r="D4" s="516"/>
      <c r="E4" s="516"/>
      <c r="F4" s="516"/>
      <c r="G4" s="516" t="s">
        <v>532</v>
      </c>
      <c r="H4" s="516"/>
      <c r="I4" s="516" t="s">
        <v>533</v>
      </c>
      <c r="J4" s="516"/>
      <c r="K4" s="516" t="s">
        <v>534</v>
      </c>
      <c r="L4" s="516"/>
      <c r="M4" s="516" t="s">
        <v>535</v>
      </c>
      <c r="N4" s="516"/>
      <c r="O4" s="516"/>
      <c r="P4" s="529"/>
      <c r="Q4" s="529"/>
      <c r="R4" s="529"/>
      <c r="S4" s="529"/>
    </row>
    <row r="5" spans="1:19" ht="30" customHeight="1" thickBot="1">
      <c r="A5" s="527"/>
      <c r="B5" s="527"/>
      <c r="C5" s="527"/>
      <c r="D5" s="527"/>
      <c r="E5" s="527"/>
      <c r="F5" s="52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7" t="s">
        <v>542</v>
      </c>
      <c r="B23" s="518"/>
      <c r="C23" s="519"/>
      <c r="D23" s="520"/>
      <c r="E23" s="521"/>
      <c r="F23" s="522"/>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3" t="s">
        <v>543</v>
      </c>
      <c r="B25" s="514"/>
      <c r="C25" s="514"/>
      <c r="D25" s="514"/>
      <c r="E25" s="514"/>
      <c r="F25" s="514"/>
      <c r="G25" s="514"/>
      <c r="H25" s="514"/>
      <c r="I25" s="514"/>
      <c r="J25" s="514"/>
      <c r="K25" s="514"/>
      <c r="L25" s="514"/>
      <c r="M25" s="515"/>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5" t="str">
        <f>' 1. паспорт местополож'!A8:C8</f>
        <v>J_ДВОСТ-157</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5" t="str">
        <f>' 1. паспорт местополож'!A11:C11</f>
        <v>Техническое перевооружение объекта  "Здание трансформаторной подстанции ул.Владивостокс" (010032/Э216). Трансформаторная подстанция ТП-10</v>
      </c>
      <c r="B11" s="395"/>
      <c r="C11" s="395"/>
      <c r="D11" s="395"/>
      <c r="E11" s="395"/>
      <c r="F11" s="395"/>
      <c r="G11" s="395"/>
      <c r="H11" s="395"/>
      <c r="I11" s="395"/>
      <c r="J11" s="395"/>
      <c r="K11" s="395"/>
      <c r="L11" s="395"/>
      <c r="M11" s="395"/>
      <c r="N11" s="395"/>
      <c r="O11" s="395"/>
      <c r="P11" s="395"/>
      <c r="Q11" s="395"/>
      <c r="R11" s="395"/>
      <c r="S11" s="395"/>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6"/>
      <c r="B15" s="396"/>
      <c r="C15" s="396"/>
      <c r="D15" s="396"/>
      <c r="E15" s="396"/>
      <c r="F15" s="396"/>
      <c r="G15" s="396"/>
      <c r="H15" s="396"/>
      <c r="I15" s="396"/>
      <c r="J15" s="396"/>
      <c r="K15" s="396"/>
      <c r="L15" s="396"/>
      <c r="M15" s="396"/>
      <c r="N15" s="396"/>
      <c r="O15" s="396"/>
      <c r="P15" s="396"/>
      <c r="Q15" s="396"/>
      <c r="R15" s="396"/>
      <c r="S15" s="396"/>
      <c r="T15" s="3"/>
      <c r="U15" s="3"/>
      <c r="V15" s="3"/>
      <c r="W15" s="3"/>
      <c r="X15" s="3"/>
      <c r="Y15" s="3"/>
    </row>
    <row r="16" spans="1:28" s="2" customFormat="1" ht="78" customHeight="1">
      <c r="A16" s="398" t="s">
        <v>4</v>
      </c>
      <c r="B16" s="397" t="s">
        <v>54</v>
      </c>
      <c r="C16" s="399" t="s">
        <v>142</v>
      </c>
      <c r="D16" s="397" t="s">
        <v>141</v>
      </c>
      <c r="E16" s="397" t="s">
        <v>53</v>
      </c>
      <c r="F16" s="397" t="s">
        <v>52</v>
      </c>
      <c r="G16" s="397" t="s">
        <v>137</v>
      </c>
      <c r="H16" s="397" t="s">
        <v>51</v>
      </c>
      <c r="I16" s="397" t="s">
        <v>50</v>
      </c>
      <c r="J16" s="397" t="s">
        <v>49</v>
      </c>
      <c r="K16" s="397" t="s">
        <v>48</v>
      </c>
      <c r="L16" s="397" t="s">
        <v>47</v>
      </c>
      <c r="M16" s="397" t="s">
        <v>46</v>
      </c>
      <c r="N16" s="397" t="s">
        <v>45</v>
      </c>
      <c r="O16" s="397" t="s">
        <v>44</v>
      </c>
      <c r="P16" s="397" t="s">
        <v>43</v>
      </c>
      <c r="Q16" s="397" t="s">
        <v>140</v>
      </c>
      <c r="R16" s="397"/>
      <c r="S16" s="397" t="s">
        <v>189</v>
      </c>
      <c r="T16" s="3"/>
      <c r="U16" s="3"/>
      <c r="V16" s="3"/>
      <c r="W16" s="3"/>
      <c r="X16" s="3"/>
      <c r="Y16" s="3"/>
    </row>
    <row r="17" spans="1:28" s="2" customFormat="1" ht="256.5" customHeight="1">
      <c r="A17" s="398"/>
      <c r="B17" s="397"/>
      <c r="C17" s="400"/>
      <c r="D17" s="397"/>
      <c r="E17" s="397"/>
      <c r="F17" s="397"/>
      <c r="G17" s="397"/>
      <c r="H17" s="397"/>
      <c r="I17" s="397"/>
      <c r="J17" s="397"/>
      <c r="K17" s="397"/>
      <c r="L17" s="397"/>
      <c r="M17" s="397"/>
      <c r="N17" s="397"/>
      <c r="O17" s="397"/>
      <c r="P17" s="397"/>
      <c r="Q17" s="79" t="s">
        <v>138</v>
      </c>
      <c r="R17" s="80" t="s">
        <v>139</v>
      </c>
      <c r="S17" s="39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2" zoomScale="85" zoomScaleNormal="60" zoomScaleSheetLayoutView="85" workbookViewId="0">
      <selection activeCell="N26" sqref="N26"/>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5" t="str">
        <f>' 1. паспорт местополож'!A8:C8</f>
        <v>J_ДВОСТ-157</v>
      </c>
      <c r="B8" s="395"/>
      <c r="C8" s="395"/>
      <c r="D8" s="395"/>
      <c r="E8" s="395"/>
      <c r="F8" s="395"/>
      <c r="G8" s="395"/>
      <c r="H8" s="395"/>
      <c r="I8" s="395"/>
      <c r="J8" s="395"/>
      <c r="K8" s="395"/>
      <c r="L8" s="395"/>
      <c r="M8" s="395"/>
      <c r="N8" s="395"/>
      <c r="O8" s="395"/>
      <c r="P8" s="395"/>
      <c r="Q8" s="395"/>
      <c r="R8" s="395"/>
      <c r="S8" s="395"/>
      <c r="T8" s="395"/>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2"/>
      <c r="B10" s="402"/>
      <c r="C10" s="402"/>
      <c r="D10" s="402"/>
      <c r="E10" s="402"/>
      <c r="F10" s="402"/>
      <c r="G10" s="402"/>
      <c r="H10" s="402"/>
      <c r="I10" s="402"/>
      <c r="J10" s="402"/>
      <c r="K10" s="402"/>
      <c r="L10" s="402"/>
      <c r="M10" s="402"/>
      <c r="N10" s="402"/>
      <c r="O10" s="402"/>
      <c r="P10" s="402"/>
      <c r="Q10" s="402"/>
      <c r="R10" s="402"/>
      <c r="S10" s="402"/>
      <c r="T10" s="402"/>
    </row>
    <row r="11" spans="1:20" s="2" customFormat="1">
      <c r="A11" s="395" t="str">
        <f>' 1. паспорт местополож'!A11:C11</f>
        <v>Техническое перевооружение объекта  "Здание трансформаторной подстанции ул.Владивостокс" (010032/Э216). Трансформаторная подстанция ТП-10</v>
      </c>
      <c r="B11" s="395"/>
      <c r="C11" s="395"/>
      <c r="D11" s="395"/>
      <c r="E11" s="395"/>
      <c r="F11" s="395"/>
      <c r="G11" s="395"/>
      <c r="H11" s="395"/>
      <c r="I11" s="395"/>
      <c r="J11" s="395"/>
      <c r="K11" s="395"/>
      <c r="L11" s="395"/>
      <c r="M11" s="395"/>
      <c r="N11" s="395"/>
      <c r="O11" s="395"/>
      <c r="P11" s="395"/>
      <c r="Q11" s="395"/>
      <c r="R11" s="395"/>
      <c r="S11" s="395"/>
      <c r="T11" s="395"/>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5" t="s">
        <v>200</v>
      </c>
      <c r="B14" s="395"/>
      <c r="C14" s="395"/>
      <c r="D14" s="395"/>
      <c r="E14" s="395"/>
      <c r="F14" s="395"/>
      <c r="G14" s="395"/>
      <c r="H14" s="395"/>
      <c r="I14" s="395"/>
      <c r="J14" s="395"/>
      <c r="K14" s="395"/>
      <c r="L14" s="395"/>
      <c r="M14" s="395"/>
      <c r="N14" s="395"/>
      <c r="O14" s="395"/>
      <c r="P14" s="395"/>
      <c r="Q14" s="395"/>
      <c r="R14" s="395"/>
      <c r="S14" s="395"/>
      <c r="T14" s="395"/>
    </row>
    <row r="15" spans="1:20" s="36" customFormat="1" ht="21" customHeight="1">
      <c r="A15" s="403"/>
      <c r="B15" s="403"/>
      <c r="C15" s="403"/>
      <c r="D15" s="403"/>
      <c r="E15" s="403"/>
      <c r="F15" s="403"/>
      <c r="G15" s="403"/>
      <c r="H15" s="403"/>
      <c r="I15" s="403"/>
      <c r="J15" s="403"/>
      <c r="K15" s="403"/>
      <c r="L15" s="403"/>
      <c r="M15" s="403"/>
      <c r="N15" s="403"/>
      <c r="O15" s="403"/>
      <c r="P15" s="403"/>
      <c r="Q15" s="403"/>
      <c r="R15" s="403"/>
      <c r="S15" s="403"/>
      <c r="T15" s="403"/>
    </row>
    <row r="16" spans="1:20" ht="46.5" customHeight="1">
      <c r="A16" s="404" t="s">
        <v>4</v>
      </c>
      <c r="B16" s="405" t="s">
        <v>116</v>
      </c>
      <c r="C16" s="405"/>
      <c r="D16" s="405" t="s">
        <v>76</v>
      </c>
      <c r="E16" s="405" t="s">
        <v>223</v>
      </c>
      <c r="F16" s="405"/>
      <c r="G16" s="405" t="s">
        <v>127</v>
      </c>
      <c r="H16" s="405"/>
      <c r="I16" s="405" t="s">
        <v>75</v>
      </c>
      <c r="J16" s="405"/>
      <c r="K16" s="405" t="s">
        <v>74</v>
      </c>
      <c r="L16" s="405" t="s">
        <v>73</v>
      </c>
      <c r="M16" s="405"/>
      <c r="N16" s="405" t="s">
        <v>230</v>
      </c>
      <c r="O16" s="405"/>
      <c r="P16" s="405" t="s">
        <v>72</v>
      </c>
      <c r="Q16" s="401" t="s">
        <v>71</v>
      </c>
      <c r="R16" s="401"/>
      <c r="S16" s="401" t="s">
        <v>70</v>
      </c>
      <c r="T16" s="401"/>
    </row>
    <row r="17" spans="1:113" ht="109.5" customHeight="1">
      <c r="A17" s="404"/>
      <c r="B17" s="405"/>
      <c r="C17" s="405"/>
      <c r="D17" s="405"/>
      <c r="E17" s="405"/>
      <c r="F17" s="405"/>
      <c r="G17" s="405"/>
      <c r="H17" s="405"/>
      <c r="I17" s="405"/>
      <c r="J17" s="405"/>
      <c r="K17" s="405"/>
      <c r="L17" s="405"/>
      <c r="M17" s="405"/>
      <c r="N17" s="405"/>
      <c r="O17" s="405"/>
      <c r="P17" s="405"/>
      <c r="Q17" s="81" t="s">
        <v>69</v>
      </c>
      <c r="R17" s="81" t="s">
        <v>199</v>
      </c>
      <c r="S17" s="81" t="s">
        <v>68</v>
      </c>
      <c r="T17" s="81" t="s">
        <v>67</v>
      </c>
    </row>
    <row r="18" spans="1:113" ht="51.75" customHeight="1">
      <c r="A18" s="404"/>
      <c r="B18" s="82" t="s">
        <v>65</v>
      </c>
      <c r="C18" s="82" t="s">
        <v>66</v>
      </c>
      <c r="D18" s="40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573</v>
      </c>
      <c r="C20" s="371" t="s">
        <v>576</v>
      </c>
      <c r="D20" s="371" t="s">
        <v>570</v>
      </c>
      <c r="E20" s="371" t="s">
        <v>582</v>
      </c>
      <c r="F20" s="371" t="s">
        <v>577</v>
      </c>
      <c r="G20" s="371" t="str">
        <f>B20</f>
        <v>ТП-10</v>
      </c>
      <c r="H20" s="371" t="str">
        <f>C20</f>
        <v>КТП-10</v>
      </c>
      <c r="I20" s="371">
        <v>1968</v>
      </c>
      <c r="J20" s="371" t="s">
        <v>244</v>
      </c>
      <c r="K20" s="371">
        <f>I20</f>
        <v>1968</v>
      </c>
      <c r="L20" s="371">
        <v>6</v>
      </c>
      <c r="M20" s="371">
        <f>L20</f>
        <v>6</v>
      </c>
      <c r="N20" s="371">
        <v>1.4</v>
      </c>
      <c r="O20" s="371">
        <v>2</v>
      </c>
      <c r="P20" s="371" t="s">
        <v>136</v>
      </c>
      <c r="Q20" s="371" t="s">
        <v>136</v>
      </c>
      <c r="R20" s="371" t="s">
        <v>136</v>
      </c>
      <c r="S20" s="371" t="s">
        <v>569</v>
      </c>
      <c r="T20" s="371" t="s">
        <v>574</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6" t="s">
        <v>228</v>
      </c>
      <c r="C24" s="406"/>
      <c r="D24" s="406"/>
      <c r="E24" s="406"/>
      <c r="F24" s="406"/>
      <c r="G24" s="406"/>
      <c r="H24" s="406"/>
      <c r="I24" s="406"/>
      <c r="J24" s="406"/>
      <c r="K24" s="406"/>
      <c r="L24" s="406"/>
      <c r="M24" s="406"/>
      <c r="N24" s="406"/>
      <c r="O24" s="406"/>
      <c r="P24" s="406"/>
      <c r="Q24" s="406"/>
      <c r="R24" s="4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5" t="str">
        <f>' 1. паспорт местополож'!A8:C8</f>
        <v>J_ДВОСТ-157</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5" t="str">
        <f>' 1. паспорт местополож'!A11:C11</f>
        <v>Техническое перевооружение объекта  "Здание трансформаторной подстанции ул.Владивостокс" (010032/Э216). Трансформаторная подстанция ТП-10</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5"/>
      <c r="F14" s="395"/>
      <c r="G14" s="395"/>
      <c r="H14" s="395"/>
      <c r="I14" s="395"/>
      <c r="J14" s="395"/>
      <c r="K14" s="395"/>
      <c r="L14" s="395"/>
      <c r="M14" s="395"/>
      <c r="N14" s="395"/>
      <c r="O14" s="395"/>
      <c r="P14" s="395"/>
      <c r="Q14" s="395"/>
      <c r="R14" s="395"/>
      <c r="S14" s="395"/>
      <c r="T14" s="395"/>
      <c r="U14" s="395"/>
      <c r="V14" s="395"/>
      <c r="W14" s="395"/>
      <c r="X14" s="395"/>
      <c r="Y14" s="395"/>
      <c r="Z14" s="114"/>
      <c r="AA14" s="114"/>
    </row>
    <row r="15" spans="1:27" ht="25.5" customHeight="1">
      <c r="A15" s="395" t="s">
        <v>202</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36" customFormat="1" ht="21" customHeight="1"/>
    <row r="17" spans="1:27" ht="15.75" customHeight="1">
      <c r="A17" s="409" t="s">
        <v>4</v>
      </c>
      <c r="B17" s="411" t="s">
        <v>207</v>
      </c>
      <c r="C17" s="412"/>
      <c r="D17" s="411" t="s">
        <v>209</v>
      </c>
      <c r="E17" s="412"/>
      <c r="F17" s="407" t="s">
        <v>48</v>
      </c>
      <c r="G17" s="408"/>
      <c r="H17" s="408"/>
      <c r="I17" s="415"/>
      <c r="J17" s="409" t="s">
        <v>210</v>
      </c>
      <c r="K17" s="411" t="s">
        <v>211</v>
      </c>
      <c r="L17" s="412"/>
      <c r="M17" s="411" t="s">
        <v>212</v>
      </c>
      <c r="N17" s="412"/>
      <c r="O17" s="411" t="s">
        <v>201</v>
      </c>
      <c r="P17" s="412"/>
      <c r="Q17" s="411" t="s">
        <v>81</v>
      </c>
      <c r="R17" s="412"/>
      <c r="S17" s="409" t="s">
        <v>80</v>
      </c>
      <c r="T17" s="409" t="s">
        <v>213</v>
      </c>
      <c r="U17" s="409" t="s">
        <v>208</v>
      </c>
      <c r="V17" s="411" t="s">
        <v>79</v>
      </c>
      <c r="W17" s="412"/>
      <c r="X17" s="407" t="s">
        <v>71</v>
      </c>
      <c r="Y17" s="408"/>
      <c r="Z17" s="407" t="s">
        <v>70</v>
      </c>
      <c r="AA17" s="408"/>
    </row>
    <row r="18" spans="1:27" ht="192.75" customHeight="1">
      <c r="A18" s="416"/>
      <c r="B18" s="413"/>
      <c r="C18" s="414"/>
      <c r="D18" s="413"/>
      <c r="E18" s="414"/>
      <c r="F18" s="407" t="s">
        <v>78</v>
      </c>
      <c r="G18" s="415"/>
      <c r="H18" s="407" t="s">
        <v>77</v>
      </c>
      <c r="I18" s="415"/>
      <c r="J18" s="410"/>
      <c r="K18" s="413"/>
      <c r="L18" s="414"/>
      <c r="M18" s="413"/>
      <c r="N18" s="414"/>
      <c r="O18" s="413"/>
      <c r="P18" s="414"/>
      <c r="Q18" s="413"/>
      <c r="R18" s="414"/>
      <c r="S18" s="410"/>
      <c r="T18" s="410"/>
      <c r="U18" s="410"/>
      <c r="V18" s="413"/>
      <c r="W18" s="414"/>
      <c r="X18" s="81" t="s">
        <v>69</v>
      </c>
      <c r="Y18" s="81" t="s">
        <v>199</v>
      </c>
      <c r="Z18" s="81" t="s">
        <v>68</v>
      </c>
      <c r="AA18" s="81" t="s">
        <v>67</v>
      </c>
    </row>
    <row r="19" spans="1:27" ht="60" customHeight="1">
      <c r="A19" s="41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85" zoomScaleSheetLayoutView="85" workbookViewId="0">
      <selection activeCell="C22" sqref="C22"/>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5" t="str">
        <f>' 1. паспорт местополож'!A8:C8</f>
        <v>J_ДВОСТ-157</v>
      </c>
      <c r="B8" s="395"/>
      <c r="C8" s="395"/>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2"/>
      <c r="B10" s="402"/>
      <c r="C10" s="402"/>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Техническое перевооружение объекта  "Здание трансформаторной подстанции ул.Владивостокс" (010032/Э216). Трансформаторная подстанция ТП-10</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575</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583</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19.64</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трансформаторной подстанции с заменой на модульную КТП с оборудованием 2*ТМ-1000 кВА, ЗРУ-6 кВ и ЗРУ-0,4</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2021</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5" t="str">
        <f>' 1. паспорт местополож'!A8:C8</f>
        <v>J_ДВОСТ-157</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9"/>
      <c r="AB10" s="9"/>
    </row>
    <row r="11" spans="1:28" ht="15.75">
      <c r="A11" s="395" t="str">
        <f>' 1. паспорт местополож'!A11:C11</f>
        <v>Техническое перевооружение объекта  "Здание трансформаторной подстанции ул.Владивостокс" (010032/Э216). Трансформаторная подстанция ТП-10</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J_ДВОСТ-157</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"Здание трансформаторной подстанции ул.Владивостокс" (010032/Э216). Трансформаторная подстанция ТП-10</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31"/>
      <c r="B15" s="431"/>
      <c r="C15" s="431"/>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7" t="s">
        <v>4</v>
      </c>
      <c r="B16" s="397" t="s">
        <v>42</v>
      </c>
      <c r="C16" s="397" t="s">
        <v>41</v>
      </c>
      <c r="D16" s="397" t="s">
        <v>30</v>
      </c>
      <c r="E16" s="428" t="s">
        <v>40</v>
      </c>
      <c r="F16" s="429"/>
      <c r="G16" s="429"/>
      <c r="H16" s="429"/>
      <c r="I16" s="430"/>
      <c r="J16" s="397" t="s">
        <v>39</v>
      </c>
      <c r="K16" s="397"/>
      <c r="L16" s="397"/>
      <c r="M16" s="397"/>
      <c r="N16" s="397"/>
      <c r="O16" s="397"/>
      <c r="P16" s="3"/>
      <c r="Q16" s="3"/>
      <c r="R16" s="3"/>
      <c r="S16" s="3"/>
      <c r="T16" s="3"/>
      <c r="U16" s="3"/>
      <c r="V16" s="3"/>
      <c r="W16" s="3"/>
    </row>
    <row r="17" spans="1:26" s="2" customFormat="1" ht="77.25" customHeight="1">
      <c r="A17" s="397"/>
      <c r="B17" s="397"/>
      <c r="C17" s="397"/>
      <c r="D17" s="39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40" t="str">
        <f>' 1. паспорт местополож'!A1:C1</f>
        <v>Год раскрытия информации: 2019 год</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9" t="s">
        <v>9</v>
      </c>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439"/>
      <c r="AC3" s="439"/>
      <c r="AD3" s="439"/>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388"/>
      <c r="AF5" s="388"/>
      <c r="AG5" s="388"/>
      <c r="AH5" s="388"/>
      <c r="AI5" s="388"/>
      <c r="AJ5" s="388"/>
      <c r="AK5" s="388"/>
      <c r="AL5" s="388"/>
      <c r="AM5" s="388"/>
      <c r="AN5" s="388"/>
      <c r="AO5" s="388"/>
      <c r="AP5" s="388"/>
      <c r="AQ5" s="388"/>
      <c r="AR5" s="388"/>
    </row>
    <row r="6" spans="1:44" s="129" customFormat="1" ht="18.75" customHeight="1">
      <c r="A6" s="437" t="s">
        <v>8</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8"/>
      <c r="AF6" s="438"/>
      <c r="AG6" s="438"/>
      <c r="AH6" s="438"/>
      <c r="AI6" s="438"/>
      <c r="AJ6" s="438"/>
      <c r="AK6" s="438"/>
      <c r="AL6" s="438"/>
      <c r="AM6" s="438"/>
      <c r="AN6" s="438"/>
      <c r="AO6" s="438"/>
      <c r="AP6" s="438"/>
      <c r="AQ6" s="438"/>
      <c r="AR6" s="438"/>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7" t="str">
        <f>' 1. паспорт местополож'!A8:C8</f>
        <v>J_ДВОСТ-157</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8"/>
      <c r="AF8" s="438"/>
      <c r="AG8" s="438"/>
      <c r="AH8" s="438"/>
      <c r="AI8" s="438"/>
      <c r="AJ8" s="438"/>
      <c r="AK8" s="438"/>
      <c r="AL8" s="438"/>
      <c r="AM8" s="438"/>
      <c r="AN8" s="438"/>
      <c r="AO8" s="438"/>
      <c r="AP8" s="438"/>
      <c r="AQ8" s="438"/>
      <c r="AR8" s="438"/>
    </row>
    <row r="9" spans="1:44" s="129" customFormat="1" ht="18.75" customHeight="1">
      <c r="A9" s="437" t="s">
        <v>7</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8"/>
      <c r="AF9" s="438"/>
      <c r="AG9" s="438"/>
      <c r="AH9" s="438"/>
      <c r="AI9" s="438"/>
      <c r="AJ9" s="438"/>
      <c r="AK9" s="438"/>
      <c r="AL9" s="438"/>
      <c r="AM9" s="438"/>
      <c r="AN9" s="438"/>
      <c r="AO9" s="438"/>
      <c r="AP9" s="438"/>
      <c r="AQ9" s="438"/>
      <c r="AR9" s="438"/>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9" t="str">
        <f>' 1. паспорт местополож'!A11:C11</f>
        <v>Техническое перевооружение объекта  "Здание трансформаторной подстанции ул.Владивостокс" (010032/Э216). Трансформаторная подстанция ТП-10</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8"/>
      <c r="AF11" s="438"/>
      <c r="AG11" s="438"/>
      <c r="AH11" s="438"/>
      <c r="AI11" s="438"/>
      <c r="AJ11" s="438"/>
      <c r="AK11" s="438"/>
      <c r="AL11" s="438"/>
      <c r="AM11" s="438"/>
      <c r="AN11" s="438"/>
      <c r="AO11" s="438"/>
      <c r="AP11" s="438"/>
      <c r="AQ11" s="438"/>
      <c r="AR11" s="438"/>
    </row>
    <row r="12" spans="1:44" s="136" customFormat="1" ht="15" customHeight="1">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8"/>
      <c r="AF12" s="438"/>
      <c r="AG12" s="438"/>
      <c r="AH12" s="438"/>
      <c r="AI12" s="438"/>
      <c r="AJ12" s="438"/>
      <c r="AK12" s="438"/>
      <c r="AL12" s="438"/>
      <c r="AM12" s="438"/>
      <c r="AN12" s="438"/>
      <c r="AO12" s="438"/>
      <c r="AP12" s="438"/>
      <c r="AQ12" s="438"/>
      <c r="AR12" s="438"/>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9" t="s">
        <v>246</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2" t="s">
        <v>255</v>
      </c>
      <c r="E20" s="432"/>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3" t="s">
        <v>257</v>
      </c>
      <c r="E21" s="434"/>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2" t="s">
        <v>566</v>
      </c>
      <c r="E22" s="432"/>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2" t="s">
        <v>260</v>
      </c>
      <c r="E23" s="432"/>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5" t="s">
        <v>308</v>
      </c>
      <c r="B85" s="435"/>
      <c r="C85" s="435"/>
      <c r="D85" s="435"/>
      <c r="E85" s="435"/>
      <c r="F85" s="435"/>
      <c r="G85" s="435"/>
      <c r="H85" s="435"/>
      <c r="I85" s="435"/>
      <c r="J85" s="435"/>
      <c r="K85" s="435"/>
      <c r="L85" s="435"/>
      <c r="M85" s="435"/>
      <c r="N85" s="435"/>
      <c r="O85" s="435"/>
      <c r="P85" s="435"/>
      <c r="Q85" s="435"/>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43" priority="25" stopIfTrue="1" operator="equal">
      <formula>0</formula>
    </cfRule>
  </conditionalFormatting>
  <conditionalFormatting sqref="D10:K10">
    <cfRule type="cellIs" dxfId="42" priority="24" stopIfTrue="1" operator="equal">
      <formula>0</formula>
    </cfRule>
  </conditionalFormatting>
  <conditionalFormatting sqref="R10 R13">
    <cfRule type="cellIs" dxfId="41" priority="22" stopIfTrue="1" operator="equal">
      <formula>0</formula>
    </cfRule>
  </conditionalFormatting>
  <conditionalFormatting sqref="N18:N19">
    <cfRule type="cellIs" dxfId="40" priority="23" stopIfTrue="1" operator="equal">
      <formula>0</formula>
    </cfRule>
  </conditionalFormatting>
  <conditionalFormatting sqref="B40:AD40">
    <cfRule type="cellIs" dxfId="39" priority="21" stopIfTrue="1" operator="equal">
      <formula>0</formula>
    </cfRule>
  </conditionalFormatting>
  <conditionalFormatting sqref="A3 AE3">
    <cfRule type="cellIs" dxfId="38" priority="20" stopIfTrue="1" operator="equal">
      <formula>0</formula>
    </cfRule>
  </conditionalFormatting>
  <conditionalFormatting sqref="A5 AE5">
    <cfRule type="cellIs" dxfId="37" priority="19" stopIfTrue="1" operator="equal">
      <formula>0</formula>
    </cfRule>
  </conditionalFormatting>
  <conditionalFormatting sqref="A6 AE6">
    <cfRule type="cellIs" dxfId="36" priority="18" stopIfTrue="1" operator="equal">
      <formula>0</formula>
    </cfRule>
  </conditionalFormatting>
  <conditionalFormatting sqref="A8 AE8">
    <cfRule type="cellIs" dxfId="35" priority="17" stopIfTrue="1" operator="equal">
      <formula>0</formula>
    </cfRule>
  </conditionalFormatting>
  <conditionalFormatting sqref="A9 AE9">
    <cfRule type="cellIs" dxfId="34" priority="16" stopIfTrue="1" operator="equal">
      <formula>0</formula>
    </cfRule>
  </conditionalFormatting>
  <conditionalFormatting sqref="AE11">
    <cfRule type="cellIs" dxfId="33" priority="15" stopIfTrue="1" operator="equal">
      <formula>0</formula>
    </cfRule>
  </conditionalFormatting>
  <conditionalFormatting sqref="A12 AE12">
    <cfRule type="cellIs" dxfId="32" priority="14" stopIfTrue="1" operator="equal">
      <formula>0</formula>
    </cfRule>
  </conditionalFormatting>
  <conditionalFormatting sqref="A14 AE14">
    <cfRule type="cellIs" dxfId="31" priority="13" stopIfTrue="1" operator="equal">
      <formula>0</formula>
    </cfRule>
  </conditionalFormatting>
  <conditionalFormatting sqref="A11">
    <cfRule type="cellIs" dxfId="30" priority="12" stopIfTrue="1" operator="equal">
      <formula>0</formula>
    </cfRule>
  </conditionalFormatting>
  <conditionalFormatting sqref="AE3">
    <cfRule type="cellIs" dxfId="29" priority="11" stopIfTrue="1" operator="equal">
      <formula>0</formula>
    </cfRule>
  </conditionalFormatting>
  <conditionalFormatting sqref="AE5">
    <cfRule type="cellIs" dxfId="28" priority="10" stopIfTrue="1" operator="equal">
      <formula>0</formula>
    </cfRule>
  </conditionalFormatting>
  <conditionalFormatting sqref="AE6">
    <cfRule type="cellIs" dxfId="27" priority="9" stopIfTrue="1" operator="equal">
      <formula>0</formula>
    </cfRule>
  </conditionalFormatting>
  <conditionalFormatting sqref="AE8">
    <cfRule type="cellIs" dxfId="26" priority="8" stopIfTrue="1" operator="equal">
      <formula>0</formula>
    </cfRule>
  </conditionalFormatting>
  <conditionalFormatting sqref="AE9">
    <cfRule type="cellIs" dxfId="25" priority="7" stopIfTrue="1" operator="equal">
      <formula>0</formula>
    </cfRule>
  </conditionalFormatting>
  <conditionalFormatting sqref="AE11">
    <cfRule type="cellIs" dxfId="24" priority="6" stopIfTrue="1" operator="equal">
      <formula>0</formula>
    </cfRule>
  </conditionalFormatting>
  <conditionalFormatting sqref="AE12">
    <cfRule type="cellIs" dxfId="23" priority="5" stopIfTrue="1" operator="equal">
      <formula>0</formula>
    </cfRule>
  </conditionalFormatting>
  <conditionalFormatting sqref="AE14">
    <cfRule type="cellIs" dxfId="22" priority="4" stopIfTrue="1" operator="equal">
      <formula>0</formula>
    </cfRule>
  </conditionalFormatting>
  <conditionalFormatting sqref="B37:B38 B33:B34">
    <cfRule type="cellIs" dxfId="21" priority="3" stopIfTrue="1" operator="equal">
      <formula>0</formula>
    </cfRule>
  </conditionalFormatting>
  <conditionalFormatting sqref="B40:V40">
    <cfRule type="cellIs" dxfId="20" priority="2" stopIfTrue="1" operator="equal">
      <formula>0</formula>
    </cfRule>
  </conditionalFormatting>
  <conditionalFormatting sqref="B60:V60">
    <cfRule type="cellIs" dxfId="19"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31" sqref="D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5" t="str">
        <f>' 1. паспорт местополож'!A8:C8</f>
        <v>J_ДВОСТ-157</v>
      </c>
      <c r="B8" s="395"/>
      <c r="C8" s="395"/>
      <c r="D8" s="395"/>
      <c r="E8" s="395"/>
      <c r="F8" s="395"/>
      <c r="G8" s="395"/>
      <c r="H8" s="395"/>
      <c r="I8" s="395"/>
      <c r="J8" s="395"/>
      <c r="K8" s="395"/>
      <c r="L8" s="395"/>
    </row>
    <row r="9" spans="1:44">
      <c r="A9" s="389" t="s">
        <v>7</v>
      </c>
      <c r="B9" s="389"/>
      <c r="C9" s="389"/>
      <c r="D9" s="389"/>
      <c r="E9" s="389"/>
      <c r="F9" s="389"/>
      <c r="G9" s="389"/>
      <c r="H9" s="389"/>
      <c r="I9" s="389"/>
      <c r="J9" s="389"/>
      <c r="K9" s="389"/>
      <c r="L9" s="389"/>
    </row>
    <row r="10" spans="1:44">
      <c r="A10" s="402"/>
      <c r="B10" s="402"/>
      <c r="C10" s="402"/>
      <c r="D10" s="402"/>
      <c r="E10" s="402"/>
      <c r="F10" s="402"/>
      <c r="G10" s="402"/>
      <c r="H10" s="402"/>
      <c r="I10" s="402"/>
      <c r="J10" s="402"/>
      <c r="K10" s="402"/>
      <c r="L10" s="402"/>
    </row>
    <row r="11" spans="1:44">
      <c r="A11" s="395" t="str">
        <f>' 1. паспорт местополож'!A11:C11</f>
        <v>Техническое перевооружение объекта  "Здание трансформаторной подстанции ул.Владивостокс" (010032/Э216). Трансформаторная подстанция ТП-10</v>
      </c>
      <c r="B11" s="395"/>
      <c r="C11" s="395"/>
      <c r="D11" s="395"/>
      <c r="E11" s="395"/>
      <c r="F11" s="395"/>
      <c r="G11" s="395"/>
      <c r="H11" s="395"/>
      <c r="I11" s="395"/>
      <c r="J11" s="395"/>
      <c r="K11" s="395"/>
      <c r="L11" s="395"/>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2019-04-17T07:39:13Z</dcterms:modified>
</cp:coreProperties>
</file>