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evgonchar\Documents\ГП Энергоэфф. и разв. эн. 2014-2016\Отчеты\Отчет за 9 м\"/>
    </mc:Choice>
  </mc:AlternateContent>
  <bookViews>
    <workbookView xWindow="120" yWindow="705" windowWidth="11340" windowHeight="8235"/>
  </bookViews>
  <sheets>
    <sheet name="прил.12" sheetId="7" r:id="rId1"/>
    <sheet name="прил.14 (2)" sheetId="14" state="hidden" r:id="rId2"/>
    <sheet name="прил.13" sheetId="16" r:id="rId3"/>
    <sheet name="прил.14" sheetId="17" r:id="rId4"/>
    <sheet name="прил. 15" sheetId="13" r:id="rId5"/>
    <sheet name="пр17" sheetId="12" state="hidden" r:id="rId6"/>
  </sheets>
  <definedNames>
    <definedName name="_xlnm.Print_Titles" localSheetId="5">пр17!$10:$13</definedName>
    <definedName name="_xlnm.Print_Titles" localSheetId="4">'прил. 15'!$9:$12</definedName>
    <definedName name="_xlnm.Print_Titles" localSheetId="0">прил.12!$8:$10</definedName>
    <definedName name="_xlnm.Print_Titles" localSheetId="2">прил.13!$8:$10</definedName>
    <definedName name="_xlnm.Print_Titles" localSheetId="3">прил.14!$9:$11</definedName>
    <definedName name="_xlnm.Print_Titles" localSheetId="1">'прил.14 (2)'!$8:$10</definedName>
    <definedName name="_xlnm.Print_Area" localSheetId="4">'прил. 15'!$A$1:$I$32</definedName>
    <definedName name="_xlnm.Print_Area" localSheetId="0">прил.12!$A$1:$G$75</definedName>
    <definedName name="_xlnm.Print_Area" localSheetId="2">прил.13!$A$1:$K$51</definedName>
    <definedName name="_xlnm.Print_Area" localSheetId="3">прил.14!$A$1:$H$84</definedName>
    <definedName name="_xlnm.Print_Area" localSheetId="1">'прил.14 (2)'!$A$1:$K$56</definedName>
  </definedNames>
  <calcPr calcId="152511"/>
</workbook>
</file>

<file path=xl/calcChain.xml><?xml version="1.0" encoding="utf-8"?>
<calcChain xmlns="http://schemas.openxmlformats.org/spreadsheetml/2006/main">
  <c r="H26" i="17" l="1"/>
  <c r="G26" i="17"/>
  <c r="F26" i="17"/>
  <c r="D15" i="17" l="1"/>
  <c r="D13" i="17"/>
  <c r="F22" i="17"/>
  <c r="F21" i="17" s="1"/>
  <c r="G22" i="17"/>
  <c r="G21" i="17" s="1"/>
  <c r="H22" i="17"/>
  <c r="H21" i="17" s="1"/>
  <c r="E22" i="17"/>
  <c r="D22" i="17"/>
  <c r="E26" i="17"/>
  <c r="D26" i="17"/>
  <c r="E27" i="17"/>
  <c r="D40" i="17"/>
  <c r="D42" i="17"/>
  <c r="D43" i="17"/>
  <c r="D44" i="17"/>
  <c r="D45" i="17"/>
  <c r="D46" i="17"/>
  <c r="D53" i="17"/>
  <c r="D63" i="17"/>
  <c r="D65" i="17"/>
  <c r="D66" i="17"/>
  <c r="D67" i="17"/>
  <c r="D68" i="17"/>
  <c r="D81" i="17"/>
  <c r="D16" i="16"/>
  <c r="E16" i="16"/>
  <c r="D44" i="16"/>
  <c r="D47" i="16"/>
  <c r="F61" i="17" l="1"/>
  <c r="H40" i="17"/>
  <c r="H32" i="17"/>
  <c r="H31" i="17"/>
  <c r="I34" i="16"/>
  <c r="H61" i="17" l="1"/>
  <c r="H51" i="16" l="1"/>
  <c r="H65" i="17" l="1"/>
  <c r="H51" i="17"/>
  <c r="G51" i="17"/>
  <c r="H56" i="17" l="1"/>
  <c r="H53" i="17"/>
  <c r="F44" i="17" l="1"/>
  <c r="F49" i="16" l="1"/>
  <c r="E15" i="17" l="1"/>
  <c r="D77" i="17"/>
  <c r="E44" i="16"/>
  <c r="H25" i="17" l="1"/>
  <c r="G25" i="17"/>
  <c r="G79" i="17"/>
  <c r="H34" i="16" l="1"/>
  <c r="K51" i="16" l="1"/>
  <c r="K50" i="16" s="1"/>
  <c r="E45" i="17" l="1"/>
  <c r="E44" i="17"/>
  <c r="E43" i="17"/>
  <c r="E66" i="17"/>
  <c r="D64" i="17"/>
  <c r="E64" i="17"/>
  <c r="E62" i="17"/>
  <c r="F47" i="16"/>
  <c r="E47" i="16"/>
  <c r="K47" i="16"/>
  <c r="J47" i="16"/>
  <c r="I47" i="16"/>
  <c r="H47" i="16"/>
  <c r="G47" i="16"/>
  <c r="F44" i="16"/>
  <c r="F19" i="16"/>
  <c r="F16" i="16"/>
  <c r="F12" i="16"/>
  <c r="D62" i="17" l="1"/>
  <c r="G61" i="17"/>
  <c r="G56" i="17" l="1"/>
  <c r="G53" i="17"/>
  <c r="H50" i="16"/>
  <c r="I50" i="16"/>
  <c r="E71" i="17" l="1"/>
  <c r="D71" i="17"/>
  <c r="F72" i="17"/>
  <c r="G81" i="17"/>
  <c r="H81" i="17"/>
  <c r="F81" i="17"/>
  <c r="D29" i="17"/>
  <c r="H37" i="17"/>
  <c r="G37" i="17"/>
  <c r="F37" i="17"/>
  <c r="E37" i="17"/>
  <c r="D37" i="17"/>
  <c r="F24" i="17"/>
  <c r="G24" i="17"/>
  <c r="H24" i="17"/>
  <c r="D19" i="16"/>
  <c r="E17" i="16"/>
  <c r="F17" i="16"/>
  <c r="J17" i="16"/>
  <c r="K17" i="16"/>
  <c r="D17" i="16"/>
  <c r="G16" i="16"/>
  <c r="H16" i="16"/>
  <c r="I16" i="16"/>
  <c r="J16" i="16"/>
  <c r="K16" i="16"/>
  <c r="E15" i="16"/>
  <c r="F15" i="16"/>
  <c r="J15" i="16"/>
  <c r="K15" i="16"/>
  <c r="D15" i="16"/>
  <c r="E14" i="16"/>
  <c r="F14" i="16"/>
  <c r="J14" i="16"/>
  <c r="K14" i="16"/>
  <c r="D14" i="16"/>
  <c r="K40" i="16"/>
  <c r="J40" i="16"/>
  <c r="I40" i="16"/>
  <c r="I38" i="16" s="1"/>
  <c r="H40" i="16"/>
  <c r="H14" i="16" s="1"/>
  <c r="G40" i="16"/>
  <c r="G14" i="16" s="1"/>
  <c r="F40" i="16"/>
  <c r="E40" i="16"/>
  <c r="D40" i="16"/>
  <c r="E38" i="16"/>
  <c r="F38" i="16"/>
  <c r="E36" i="17" s="1"/>
  <c r="H38" i="16"/>
  <c r="J38" i="16"/>
  <c r="K38" i="16"/>
  <c r="D38" i="16"/>
  <c r="E36" i="16"/>
  <c r="F36" i="16"/>
  <c r="E34" i="17" s="1"/>
  <c r="J36" i="16"/>
  <c r="K36" i="16"/>
  <c r="D36" i="16"/>
  <c r="H36" i="16" l="1"/>
  <c r="G36" i="17"/>
  <c r="I36" i="16"/>
  <c r="I15" i="16" s="1"/>
  <c r="H36" i="17"/>
  <c r="H35" i="17" s="1"/>
  <c r="I14" i="16"/>
  <c r="G38" i="16"/>
  <c r="G17" i="16"/>
  <c r="H17" i="16"/>
  <c r="I17" i="16"/>
  <c r="D31" i="17"/>
  <c r="H39" i="17"/>
  <c r="D39" i="17"/>
  <c r="D35" i="17"/>
  <c r="G35" i="17"/>
  <c r="E35" i="17"/>
  <c r="H33" i="17"/>
  <c r="E33" i="17"/>
  <c r="D33" i="17"/>
  <c r="K42" i="16"/>
  <c r="J42" i="16"/>
  <c r="I42" i="16"/>
  <c r="H42" i="16"/>
  <c r="G40" i="17" s="1"/>
  <c r="G39" i="17" s="1"/>
  <c r="G42" i="16"/>
  <c r="F40" i="17" s="1"/>
  <c r="F42" i="16"/>
  <c r="E40" i="17" s="1"/>
  <c r="E42" i="16"/>
  <c r="D42" i="16"/>
  <c r="K33" i="16"/>
  <c r="J33" i="16"/>
  <c r="J31" i="16" s="1"/>
  <c r="J20" i="16" s="1"/>
  <c r="I33" i="16"/>
  <c r="H33" i="16"/>
  <c r="G32" i="17" s="1"/>
  <c r="G31" i="17" s="1"/>
  <c r="G33" i="16"/>
  <c r="F32" i="17" s="1"/>
  <c r="F31" i="17" s="1"/>
  <c r="F33" i="16"/>
  <c r="E33" i="16"/>
  <c r="E31" i="16" s="1"/>
  <c r="E20" i="16" s="1"/>
  <c r="D33" i="16"/>
  <c r="D31" i="16" s="1"/>
  <c r="D20" i="16" s="1"/>
  <c r="D30" i="16"/>
  <c r="D29" i="16"/>
  <c r="D28" i="16"/>
  <c r="D27" i="16"/>
  <c r="D26" i="16"/>
  <c r="D25" i="16"/>
  <c r="D24" i="16"/>
  <c r="D23" i="16"/>
  <c r="D22" i="16"/>
  <c r="D21" i="16"/>
  <c r="K19" i="16"/>
  <c r="J19" i="16"/>
  <c r="I19" i="16"/>
  <c r="H19" i="16"/>
  <c r="G19" i="16"/>
  <c r="K18" i="16"/>
  <c r="J18" i="16"/>
  <c r="I18" i="16"/>
  <c r="H18" i="16"/>
  <c r="G18" i="16"/>
  <c r="F18" i="16"/>
  <c r="E18" i="16"/>
  <c r="E11" i="16" s="1"/>
  <c r="F11" i="16" s="1"/>
  <c r="D18" i="16"/>
  <c r="H29" i="17" l="1"/>
  <c r="G36" i="16"/>
  <c r="F36" i="17"/>
  <c r="F35" i="17" s="1"/>
  <c r="F31" i="16"/>
  <c r="F20" i="16" s="1"/>
  <c r="E32" i="17"/>
  <c r="E31" i="17" s="1"/>
  <c r="E29" i="17"/>
  <c r="H15" i="16"/>
  <c r="G34" i="17"/>
  <c r="G33" i="17" s="1"/>
  <c r="E39" i="17"/>
  <c r="K31" i="16"/>
  <c r="K20" i="16" s="1"/>
  <c r="I31" i="16"/>
  <c r="I20" i="16" s="1"/>
  <c r="H31" i="16"/>
  <c r="H20" i="16" s="1"/>
  <c r="F39" i="17"/>
  <c r="G72" i="17"/>
  <c r="H72" i="17"/>
  <c r="G15" i="16" l="1"/>
  <c r="F34" i="17"/>
  <c r="G31" i="16"/>
  <c r="G20" i="16" s="1"/>
  <c r="G29" i="17"/>
  <c r="H83" i="17"/>
  <c r="G83" i="17"/>
  <c r="F83" i="17"/>
  <c r="E83" i="17"/>
  <c r="E81" i="17" s="1"/>
  <c r="D83" i="17"/>
  <c r="H73" i="17"/>
  <c r="H44" i="17" s="1"/>
  <c r="G80" i="17"/>
  <c r="F73" i="17"/>
  <c r="H80" i="17"/>
  <c r="F80" i="17"/>
  <c r="E80" i="17"/>
  <c r="D80" i="17"/>
  <c r="H78" i="17"/>
  <c r="G78" i="17"/>
  <c r="F78" i="17"/>
  <c r="E78" i="17"/>
  <c r="D78" i="17"/>
  <c r="H75" i="17"/>
  <c r="H45" i="17" s="1"/>
  <c r="G75" i="17"/>
  <c r="G45" i="17" s="1"/>
  <c r="E75" i="17"/>
  <c r="D75" i="17"/>
  <c r="E73" i="17"/>
  <c r="D73" i="17"/>
  <c r="H15" i="17"/>
  <c r="E72" i="17"/>
  <c r="D72" i="17"/>
  <c r="H71" i="17"/>
  <c r="G71" i="17"/>
  <c r="H60" i="17"/>
  <c r="G60" i="17"/>
  <c r="G58" i="17" s="1"/>
  <c r="G57" i="17" s="1"/>
  <c r="F60" i="17"/>
  <c r="E60" i="17"/>
  <c r="E58" i="17" s="1"/>
  <c r="E46" i="17" s="1"/>
  <c r="E42" i="17" s="1"/>
  <c r="D60" i="17"/>
  <c r="D58" i="17" s="1"/>
  <c r="E57" i="17"/>
  <c r="H55" i="17"/>
  <c r="G55" i="17"/>
  <c r="F55" i="17"/>
  <c r="E55" i="17"/>
  <c r="D55" i="17"/>
  <c r="G52" i="17"/>
  <c r="H52" i="17"/>
  <c r="F52" i="17"/>
  <c r="E52" i="17"/>
  <c r="D52" i="17"/>
  <c r="F50" i="17"/>
  <c r="E50" i="17"/>
  <c r="D50" i="17"/>
  <c r="F48" i="17"/>
  <c r="E48" i="17"/>
  <c r="D48" i="17"/>
  <c r="E24" i="17"/>
  <c r="D24" i="17"/>
  <c r="E21" i="17"/>
  <c r="D21" i="17"/>
  <c r="H19" i="17"/>
  <c r="G19" i="17"/>
  <c r="F19" i="17"/>
  <c r="E19" i="17"/>
  <c r="D19" i="17"/>
  <c r="G15" i="17"/>
  <c r="F15" i="17"/>
  <c r="J50" i="16"/>
  <c r="F50" i="16"/>
  <c r="E50" i="16"/>
  <c r="D50" i="16"/>
  <c r="K11" i="16"/>
  <c r="J11" i="16"/>
  <c r="I11" i="16"/>
  <c r="H11" i="16"/>
  <c r="D11" i="16"/>
  <c r="K55" i="14"/>
  <c r="J55" i="14"/>
  <c r="I55" i="14"/>
  <c r="H55" i="14"/>
  <c r="G55" i="14"/>
  <c r="F55" i="14"/>
  <c r="E55" i="14"/>
  <c r="D55" i="14"/>
  <c r="K53" i="14"/>
  <c r="J53" i="14"/>
  <c r="I53" i="14"/>
  <c r="H53" i="14"/>
  <c r="G53" i="14"/>
  <c r="F53" i="14"/>
  <c r="E53" i="14"/>
  <c r="D53" i="14"/>
  <c r="K51" i="14"/>
  <c r="J51" i="14"/>
  <c r="I51" i="14"/>
  <c r="H51" i="14"/>
  <c r="G51" i="14"/>
  <c r="F51" i="14"/>
  <c r="E51" i="14"/>
  <c r="D51" i="14"/>
  <c r="K47" i="14"/>
  <c r="J47" i="14"/>
  <c r="I47" i="14"/>
  <c r="H47" i="14"/>
  <c r="G47" i="14"/>
  <c r="F47" i="14"/>
  <c r="E47" i="14"/>
  <c r="D47" i="14"/>
  <c r="K44" i="14"/>
  <c r="J44" i="14"/>
  <c r="I44" i="14"/>
  <c r="H44" i="14"/>
  <c r="G44" i="14"/>
  <c r="F44" i="14"/>
  <c r="E44" i="14"/>
  <c r="D44" i="14"/>
  <c r="K41" i="14"/>
  <c r="J41" i="14"/>
  <c r="I41" i="14"/>
  <c r="H41" i="14"/>
  <c r="G41" i="14"/>
  <c r="F41" i="14"/>
  <c r="E41" i="14"/>
  <c r="D41" i="14"/>
  <c r="K39" i="14"/>
  <c r="J39" i="14"/>
  <c r="I39" i="14"/>
  <c r="H39" i="14"/>
  <c r="G39" i="14"/>
  <c r="F39" i="14"/>
  <c r="E39" i="14"/>
  <c r="D39" i="14"/>
  <c r="K35" i="14"/>
  <c r="J35" i="14"/>
  <c r="I35" i="14"/>
  <c r="H35" i="14"/>
  <c r="G35" i="14"/>
  <c r="F35" i="14"/>
  <c r="E35" i="14"/>
  <c r="D35" i="14"/>
  <c r="K32" i="14"/>
  <c r="J32" i="14"/>
  <c r="I32" i="14"/>
  <c r="H32" i="14"/>
  <c r="G32" i="14"/>
  <c r="F32" i="14"/>
  <c r="E32" i="14"/>
  <c r="D32" i="14"/>
  <c r="K30" i="14"/>
  <c r="K19" i="14" s="1"/>
  <c r="J30" i="14"/>
  <c r="I30" i="14"/>
  <c r="H30" i="14"/>
  <c r="G30" i="14"/>
  <c r="G19" i="14" s="1"/>
  <c r="F30" i="14"/>
  <c r="E30" i="14"/>
  <c r="D30" i="14"/>
  <c r="D29" i="14"/>
  <c r="D28" i="14"/>
  <c r="D27" i="14"/>
  <c r="D26" i="14"/>
  <c r="D25" i="14"/>
  <c r="D24" i="14"/>
  <c r="D23" i="14"/>
  <c r="D22" i="14"/>
  <c r="D21" i="14"/>
  <c r="D20" i="14"/>
  <c r="J19" i="14"/>
  <c r="I19" i="14"/>
  <c r="H19" i="14"/>
  <c r="F19" i="14"/>
  <c r="E19" i="14"/>
  <c r="D19" i="14"/>
  <c r="K18" i="14"/>
  <c r="J18" i="14"/>
  <c r="I18" i="14"/>
  <c r="H18" i="14"/>
  <c r="G18" i="14"/>
  <c r="F18" i="14"/>
  <c r="E18" i="14"/>
  <c r="D18" i="14"/>
  <c r="K17" i="14"/>
  <c r="J17" i="14"/>
  <c r="I17" i="14"/>
  <c r="H17" i="14"/>
  <c r="G17" i="14"/>
  <c r="F17" i="14"/>
  <c r="E17" i="14"/>
  <c r="D17" i="14"/>
  <c r="K16" i="14"/>
  <c r="J16" i="14"/>
  <c r="I16" i="14"/>
  <c r="H16" i="14"/>
  <c r="G16" i="14"/>
  <c r="F16" i="14"/>
  <c r="E16" i="14"/>
  <c r="D16" i="14"/>
  <c r="K15" i="14"/>
  <c r="J15" i="14"/>
  <c r="I15" i="14"/>
  <c r="H15" i="14"/>
  <c r="G15" i="14"/>
  <c r="F15" i="14"/>
  <c r="E15" i="14"/>
  <c r="D15" i="14"/>
  <c r="K14" i="14"/>
  <c r="J14" i="14"/>
  <c r="I14" i="14"/>
  <c r="H14" i="14"/>
  <c r="G14" i="14"/>
  <c r="F14" i="14"/>
  <c r="E14" i="14"/>
  <c r="D14" i="14"/>
  <c r="K13" i="14"/>
  <c r="J13" i="14"/>
  <c r="I13" i="14"/>
  <c r="H13" i="14"/>
  <c r="G13" i="14"/>
  <c r="G11" i="14" s="1"/>
  <c r="F13" i="14"/>
  <c r="E13" i="14"/>
  <c r="D13" i="14"/>
  <c r="K11" i="14"/>
  <c r="J11" i="14"/>
  <c r="I11" i="14"/>
  <c r="H11" i="14"/>
  <c r="F11" i="14"/>
  <c r="E11" i="14"/>
  <c r="D11" i="14"/>
  <c r="F33" i="17" l="1"/>
  <c r="F29" i="17"/>
  <c r="F28" i="17" s="1"/>
  <c r="E70" i="17"/>
  <c r="F58" i="17"/>
  <c r="D70" i="17"/>
  <c r="D16" i="17"/>
  <c r="H58" i="17"/>
  <c r="H64" i="17"/>
  <c r="H67" i="17"/>
  <c r="G64" i="17"/>
  <c r="G67" i="17"/>
  <c r="E16" i="17"/>
  <c r="D57" i="17"/>
  <c r="H48" i="17"/>
  <c r="G48" i="17"/>
  <c r="G11" i="16"/>
  <c r="G50" i="16"/>
  <c r="D28" i="17"/>
  <c r="D18" i="17" s="1"/>
  <c r="E28" i="17"/>
  <c r="E18" i="17" s="1"/>
  <c r="E13" i="17" s="1"/>
  <c r="H70" i="17"/>
  <c r="G73" i="17"/>
  <c r="H50" i="17"/>
  <c r="G50" i="17"/>
  <c r="F18" i="17" l="1"/>
  <c r="G70" i="17"/>
  <c r="G44" i="17"/>
  <c r="G66" i="17"/>
  <c r="G43" i="17"/>
  <c r="H57" i="17"/>
  <c r="H66" i="17"/>
  <c r="H43" i="17"/>
  <c r="F57" i="17"/>
  <c r="G63" i="17"/>
  <c r="H63" i="17"/>
  <c r="H62" i="17" s="1"/>
  <c r="D12" i="17"/>
  <c r="F75" i="17"/>
  <c r="F45" i="17" s="1"/>
  <c r="F71" i="17"/>
  <c r="F70" i="17" s="1"/>
  <c r="D17" i="17"/>
  <c r="E17" i="17"/>
  <c r="E12" i="17"/>
  <c r="F17" i="17"/>
  <c r="G62" i="17" l="1"/>
  <c r="G46" i="17"/>
  <c r="G16" i="17" s="1"/>
  <c r="H46" i="17"/>
  <c r="F64" i="17"/>
  <c r="F67" i="17"/>
  <c r="F13" i="17"/>
  <c r="G18" i="17"/>
  <c r="G13" i="17" s="1"/>
  <c r="G28" i="17"/>
  <c r="G42" i="17" l="1"/>
  <c r="G12" i="17"/>
  <c r="H42" i="17"/>
  <c r="H16" i="17"/>
  <c r="F43" i="17"/>
  <c r="F66" i="17"/>
  <c r="F63" i="17"/>
  <c r="G17" i="17"/>
  <c r="H18" i="17"/>
  <c r="H13" i="17" s="1"/>
  <c r="H28" i="17"/>
  <c r="F62" i="17" l="1"/>
  <c r="F46" i="17"/>
  <c r="H17" i="17"/>
  <c r="H12" i="17"/>
  <c r="F42" i="17" l="1"/>
  <c r="F16" i="17"/>
  <c r="F12" i="17" s="1"/>
</calcChain>
</file>

<file path=xl/sharedStrings.xml><?xml version="1.0" encoding="utf-8"?>
<sst xmlns="http://schemas.openxmlformats.org/spreadsheetml/2006/main" count="820" uniqueCount="437">
  <si>
    <t xml:space="preserve">Объем тепловой энергии, отпущенной АО "Дальневосточная генерирующая компания" </t>
  </si>
  <si>
    <t xml:space="preserve">к Порядку принятия решений о разработке государственных                            </t>
  </si>
  <si>
    <t>программ Хабаровского края, их формирования и реализации</t>
  </si>
  <si>
    <t xml:space="preserve"> к Порядку принятия решений о разработке государственных     </t>
  </si>
  <si>
    <t xml:space="preserve">ПРИЛОЖЕНИЕ № 14                                                                                                                                                                                                                                                                                                                    </t>
  </si>
  <si>
    <t xml:space="preserve">Модернизация систем теплоснабжения </t>
  </si>
  <si>
    <t xml:space="preserve"> к Порядку принятия решений о разработке государственных      </t>
  </si>
  <si>
    <t xml:space="preserve"> программ Хабаровского края, их формирования и реализации</t>
  </si>
  <si>
    <t xml:space="preserve">КГКУ "Управление административными зданиями Правительства Хабаровского края" </t>
  </si>
  <si>
    <t xml:space="preserve">Предельный срок подключения энергопринимающих устройств потребителей (до 150 кВт) со дня поступления заявки на технологическое присоединение потребителя электроэнергии к энергетическим сетям до дня подписания акта о технологическом присоединении </t>
  </si>
  <si>
    <t>№ п/п</t>
  </si>
  <si>
    <t>Значение показателя (индикатора)</t>
  </si>
  <si>
    <t>тыс. Гкал</t>
  </si>
  <si>
    <t>1.</t>
  </si>
  <si>
    <t>Долгосрочные краевые целевые программы</t>
  </si>
  <si>
    <t>1.1.</t>
  </si>
  <si>
    <t>Краевая целевая программа "Энергосбережение и повышение энергетической эффективности в Хабаровском крае на 2011 – 2015 годы и целевые показатели до 2020 года"</t>
  </si>
  <si>
    <t>1.1.1.</t>
  </si>
  <si>
    <t>1.1.2.</t>
  </si>
  <si>
    <t>1.1.3.</t>
  </si>
  <si>
    <t>1.1.4.</t>
  </si>
  <si>
    <t>2.</t>
  </si>
  <si>
    <t>Основные мероприятия</t>
  </si>
  <si>
    <t>2.1.</t>
  </si>
  <si>
    <t>2.1.1.</t>
  </si>
  <si>
    <t>2.1.2.</t>
  </si>
  <si>
    <t>2.1.3.</t>
  </si>
  <si>
    <t>2.1.4.</t>
  </si>
  <si>
    <t>2.2.</t>
  </si>
  <si>
    <t>2.2.1.</t>
  </si>
  <si>
    <t>2.2.2.</t>
  </si>
  <si>
    <t>Ответственный исполнитель, соисполнители</t>
  </si>
  <si>
    <t>Всего</t>
  </si>
  <si>
    <t>Источники финансирования</t>
  </si>
  <si>
    <t>Экономия электрической энергии  участниками программы (к уровню базисного 2010 года)</t>
  </si>
  <si>
    <t>тыс. кВт·ч</t>
  </si>
  <si>
    <t>Экономия тепловой энергии участниками программы (к уровню базисного 2010 года)</t>
  </si>
  <si>
    <t>Доля объема электрической энергии, потребляемой (используемой) в многоквартирных домах, оплата которой осуществляется с использованием коллективных (общедомовых) приборов учета, в общем объеме электрической энергии, потребляемой (используемой) в многоквартирных домах на территории края</t>
  </si>
  <si>
    <t>процентов</t>
  </si>
  <si>
    <t>Доля объема тепловой энергии, потребляемой (используемой) в многоквартирных домах, оплата которой осуществляется с использованием коллективных (общедомовых) приборов учета, в общем объеме тепловой энергии, потребляемой (используемой) в многоквартирных домах на территории края</t>
  </si>
  <si>
    <t>Количество коммунальных котельных, переведенных на природный газ</t>
  </si>
  <si>
    <t>единиц</t>
  </si>
  <si>
    <t>Изменение удельного расхода топлива на выработку тепловой энергии в системах коммунальной инфраструктуры</t>
  </si>
  <si>
    <t>т.усл.топл./Гкал</t>
  </si>
  <si>
    <t>1.1.5.</t>
  </si>
  <si>
    <t>1.1.6.</t>
  </si>
  <si>
    <t xml:space="preserve">Объем производства электрической энергии </t>
  </si>
  <si>
    <t>млн. кВт·ч</t>
  </si>
  <si>
    <t xml:space="preserve">Объем производства тепловой энергии </t>
  </si>
  <si>
    <t xml:space="preserve">Доля введенных в эксплуатацию в соответствии с утвержденными инвестиционными программами объектов электросетевого хозяйства </t>
  </si>
  <si>
    <t>процентов/ единиц</t>
  </si>
  <si>
    <t>Доля трансформаторных мощностей, введенных в эксплуатацию в соответствии с утвержденными инвестиционными программами</t>
  </si>
  <si>
    <t>процентов/ МВА</t>
  </si>
  <si>
    <t>Перевод на централизованное электроснабжение населенных пунктов Хабаровского края</t>
  </si>
  <si>
    <t>Ввод в эксплуатацию линий электропередачи</t>
  </si>
  <si>
    <t>км</t>
  </si>
  <si>
    <t>Ввод в эксплуатацию трансформаторных мощностей</t>
  </si>
  <si>
    <t>МВА</t>
  </si>
  <si>
    <t>Уровень газификации природным газом жилищного фонда края</t>
  </si>
  <si>
    <t>проценты</t>
  </si>
  <si>
    <t>Количество населенных пунктов края, газифицированных природным газом</t>
  </si>
  <si>
    <t>Протяженность введенных в эксплуатацию внутригородских и внутрипоселковых газовых сетей</t>
  </si>
  <si>
    <t>Единица измерения</t>
  </si>
  <si>
    <t>комитет Правительства края по развитию ТЭК</t>
  </si>
  <si>
    <t>министерство культуры края</t>
  </si>
  <si>
    <t>министерство социальной защиты населения края</t>
  </si>
  <si>
    <t>министерство образования и науки края</t>
  </si>
  <si>
    <t>министерство здравоохранения края</t>
  </si>
  <si>
    <t>министерство ЖКХ края</t>
  </si>
  <si>
    <t>управление лесами Правительства края</t>
  </si>
  <si>
    <t>2.3.</t>
  </si>
  <si>
    <t>Газификация населенных пунктов Хабаровского края</t>
  </si>
  <si>
    <t>2.3.1.</t>
  </si>
  <si>
    <t>2.3.2.</t>
  </si>
  <si>
    <t>2.3.3.</t>
  </si>
  <si>
    <t>Программа развития электроэнергетики Хабаровского края</t>
  </si>
  <si>
    <t>управление ветеринарии Правительства края</t>
  </si>
  <si>
    <t>Газификация населенных пунктов края</t>
  </si>
  <si>
    <t>2.3.4.</t>
  </si>
  <si>
    <t>2.3.5.</t>
  </si>
  <si>
    <t>100,0/3</t>
  </si>
  <si>
    <t>в том числе</t>
  </si>
  <si>
    <t>100,0/ 298,0</t>
  </si>
  <si>
    <t>Показатель рассчитывается                                                                                                                                                                                                   ежегодно по итогу года</t>
  </si>
  <si>
    <t>2.1.5.</t>
  </si>
  <si>
    <t>2.1.6.</t>
  </si>
  <si>
    <t>Предельное количество этапов (процедур), необходимых для технологического присоединения</t>
  </si>
  <si>
    <t>Предельный срок подключения потребителей (до 150 кВт) с даты поступления заявки на технологическое присоединение до даты подписания акта о технологическом присоединении</t>
  </si>
  <si>
    <t>дней</t>
  </si>
  <si>
    <t>управление по делам архивов Правительства края</t>
  </si>
  <si>
    <t>Наименование подпрограммы, основного мероприятия, мероприятия</t>
  </si>
  <si>
    <t>Ответственный исполнитель, соисполнитель, участник</t>
  </si>
  <si>
    <t>ГП "Энергоэффективность и развитие энергетики в Хабаровском крае"</t>
  </si>
  <si>
    <t>Освоено</t>
  </si>
  <si>
    <t>ПРИЛОЖЕНИЕ № 17                                                                                                                                                                                к Порядку принятия решений о разработке государственных                                                                                                                                         программ Хабаровского края, их формирования и реализации</t>
  </si>
  <si>
    <t xml:space="preserve">СВЕДЕНИЯ                                                                                                                                                                                                                                                                                                                                о значениях показателей (индикаторов) государственной программы Хабаровского края                                                                                                                                          "Энергоэффективность и развитие энергетики в Хабаровском крае"                                                                                                                                                                                            за 2013 г.          </t>
  </si>
  <si>
    <t>Наименование показателя (индикатора) подпрограммы, основного мероприятия</t>
  </si>
  <si>
    <t>предусмотренно программой на отчетный год</t>
  </si>
  <si>
    <t>I квартал</t>
  </si>
  <si>
    <t>первое полугодие</t>
  </si>
  <si>
    <t>9 месяцев</t>
  </si>
  <si>
    <t>фактически выполнено за отчетный период</t>
  </si>
  <si>
    <t>Обоснование отклонений значений показателя (индикатора) на конец отчетного периода (при наличии)</t>
  </si>
  <si>
    <t>Подпрограмма "Энергосбережение и повышение энергетической эффективности"</t>
  </si>
  <si>
    <t>Основное мероприятие "Развитие электроэнергетики края"</t>
  </si>
  <si>
    <t>Основное мероприятие "Газификация населенных пунктов края"</t>
  </si>
  <si>
    <t>Повышение тепловой защиты зданий, строений, сооружений, в том числе замена заполнений оконных проемов, ремонт кровли, ремонт швов, ремонт фасадов</t>
  </si>
  <si>
    <t>Модернизация объектов, входящих в системы централизованного теплоснабжения населенных пунктов края</t>
  </si>
  <si>
    <t>Развитие электроэнергетики края</t>
  </si>
  <si>
    <t>Перевод на природный газ жилищного фонда в Николаевском муниципальном районе края</t>
  </si>
  <si>
    <t>Перевод на природный газ жилищного фонда в муниципальном районе имени Лазо</t>
  </si>
  <si>
    <t>Перевод на природный газ жилищного фонда в Вяземском муниципальном районе края</t>
  </si>
  <si>
    <t>Перевод на природный газ жилищного фонда в Хабаровском муниципальном районе края</t>
  </si>
  <si>
    <t>Оснащение, техническое обслуживание приборов учета энергетических ресурсов</t>
  </si>
  <si>
    <t>комитет Правительства края по развитию ТЭК, министерство ЖКХ края</t>
  </si>
  <si>
    <t xml:space="preserve">Развитие  электроэнергетики края </t>
  </si>
  <si>
    <t>краевой бюджет</t>
  </si>
  <si>
    <t>бюджеты муниципальных образований</t>
  </si>
  <si>
    <t>внебюджетные средства</t>
  </si>
  <si>
    <t>министерство имущественных отношений края</t>
  </si>
  <si>
    <t xml:space="preserve">КГКУ "Управление администра-тивными зданиями Правительст-ва Хабаровского края" </t>
  </si>
  <si>
    <t>ГП "Энергоэффективность и развитие энергетики в Хаба-ровском крае"</t>
  </si>
  <si>
    <t>в.т.ч.:</t>
  </si>
  <si>
    <t>1.2.</t>
  </si>
  <si>
    <t>1.3.</t>
  </si>
  <si>
    <t>1.3.1.</t>
  </si>
  <si>
    <t>1.3.2.</t>
  </si>
  <si>
    <t>1.3.4.</t>
  </si>
  <si>
    <t>1.4.</t>
  </si>
  <si>
    <t>1.5.</t>
  </si>
  <si>
    <t>Перевод на природный газ жилищного фонда в Амурском муниципальном районе края</t>
  </si>
  <si>
    <t xml:space="preserve">Оценка расходов                               </t>
  </si>
  <si>
    <t xml:space="preserve">Кассовые расходы </t>
  </si>
  <si>
    <t xml:space="preserve">Энергоемкость валового регионального продукта </t>
  </si>
  <si>
    <t>Удельный расход тепловой энергии в области здравоохранения</t>
  </si>
  <si>
    <t>Удельный расход электрической энергии в области здравоохранения</t>
  </si>
  <si>
    <t>Удельный расход тепловой энергии в области образования</t>
  </si>
  <si>
    <t>Удельный расход электрической энергии в области образования</t>
  </si>
  <si>
    <t>Гкал/кв.м</t>
  </si>
  <si>
    <t>кВт.ч/кв.м</t>
  </si>
  <si>
    <t>Мероприятия в области энергосбережения и повышения энергетической эффективности в топливно-энергетическом комплексе</t>
  </si>
  <si>
    <t>Мероприятия в области энергосбережения и повышения энергетической эффективности в жилищно-коммунальном хозяйстве</t>
  </si>
  <si>
    <t>Мероприятия по модернизации и повышению энергетической эффективности объектов коммунальной инфраструктуры</t>
  </si>
  <si>
    <t>1.2.3.</t>
  </si>
  <si>
    <t>Мероприятия в области энергосбережения и повышения энергетической эффективности в бюджетном секторе</t>
  </si>
  <si>
    <t>Модернизация систем теплоснабжения</t>
  </si>
  <si>
    <t>Модернизация систем электроснабжения</t>
  </si>
  <si>
    <t>1.3.5.</t>
  </si>
  <si>
    <t>1.3.12.</t>
  </si>
  <si>
    <t>Модернизация систем наружного и внутреннего освещения</t>
  </si>
  <si>
    <t>Мониторинг и прогнозирование потребностей предприятий энергетического комплекса в трудовых ресурсах, включая потребность в инженерно-технических кадрах</t>
  </si>
  <si>
    <t>Осуществление контроля за ходом реализации программ газификации, осуществляемых за счет средств специальной надбавки к тарифам на транспортировку газа газораспределительными сетями</t>
  </si>
  <si>
    <t>Заключено государственных контрактов по объектам капитального строительства за отчетный период</t>
  </si>
  <si>
    <t>2.1.10.</t>
  </si>
  <si>
    <t>2.3.16.</t>
  </si>
  <si>
    <t>в т.ч. средства краевого бюджета, источником финансового обеспечения которых являются средства федерального бюджета</t>
  </si>
  <si>
    <t>1.3.3.</t>
  </si>
  <si>
    <t>Модернизация систем водоснабжения и водоотведения</t>
  </si>
  <si>
    <t>1.6.</t>
  </si>
  <si>
    <t>2.1.8.</t>
  </si>
  <si>
    <t>комитет по делам ЗАГС и архивов края</t>
  </si>
  <si>
    <t>предусмотре-
но в программе
(на отчетную дату)</t>
  </si>
  <si>
    <t>ОТЧЕТ
об использовании бюджетных ассигнований краевого бюджета на реализацию государственной программы Хабаровского края
"Энергоэффективность и развитие энергетики в Хабаровском крае"</t>
  </si>
  <si>
    <t xml:space="preserve">ИНФОРМАЦИЯ
о расходах федерального бюджета, краевого бюджета, бюджетов муниципальных образований и внебюджетных средств
на реализацию государственной программы Хабаровского края "Энергоэффективность и развитие энергетики в Хабаровском крае"  </t>
  </si>
  <si>
    <t>предусмотрено в программе
(на отчетную дату)</t>
  </si>
  <si>
    <t xml:space="preserve">СВЕДЕНИЯ
о достижении значений показателей (индикаторов) государственной программы Хабаровского края
"Энергоэффективность и развитие энергетики в Хабаровском крае"            </t>
  </si>
  <si>
    <t>2.1.11.</t>
  </si>
  <si>
    <t>2.3.15.</t>
  </si>
  <si>
    <t>1.7.</t>
  </si>
  <si>
    <t>Количество транспортных средств, переведенных на газомоторное топливо</t>
  </si>
  <si>
    <t>Профинан-сировано   (млн. рублей)</t>
  </si>
  <si>
    <t>Кассовые расходы
(млн. рублей)</t>
  </si>
  <si>
    <t>Заключено государствен-
ных контрактов за отчетный период 
(млн. рублей)</t>
  </si>
  <si>
    <t>объем принятых обязательств (млн. рублей)</t>
  </si>
  <si>
    <t>млн. рублей</t>
  </si>
  <si>
    <t>предусмотре-  
но в законе о краевом бюджете
(на отчетную дату)</t>
  </si>
  <si>
    <t>Объем бюджетных ассигнований
(млн. рублей)</t>
  </si>
  <si>
    <t>кг.у.т/
10 тыс. руб.</t>
  </si>
  <si>
    <t>энергетические компании (по согласованию)</t>
  </si>
  <si>
    <t>1.3.13.</t>
  </si>
  <si>
    <t>Проектные работы по модернизации систем энергоснабжения</t>
  </si>
  <si>
    <t>2.1.7.</t>
  </si>
  <si>
    <t xml:space="preserve"> ООО "Трансэнерго" (по согласованию)</t>
  </si>
  <si>
    <t>2.1.9.</t>
  </si>
  <si>
    <t>АО "ДРСК" (по согласованию)</t>
  </si>
  <si>
    <t>2.1.9.1.</t>
  </si>
  <si>
    <t>Реконструкция ПС 35/6 кВ "Городская" и ПС 110 кВ "Береговая" с кабельными линиями 35 кВ "Городская ‒ Береговая"</t>
  </si>
  <si>
    <t>АО "ДГК" (по согласованию)</t>
  </si>
  <si>
    <t>в том числе мероприятие:</t>
  </si>
  <si>
    <t>Строительство и реконструкция тепловых сетей г. Комсомольска-на-Амуре</t>
  </si>
  <si>
    <t>2.1.11.1.</t>
  </si>
  <si>
    <t>2.1.12.</t>
  </si>
  <si>
    <t>2.1.13.</t>
  </si>
  <si>
    <t>2.1.14.</t>
  </si>
  <si>
    <t>Перевод на природный газ жилищного фонда в Комсомольском муниципальном районе края</t>
  </si>
  <si>
    <t>2.3.8.</t>
  </si>
  <si>
    <t>2.3.12.</t>
  </si>
  <si>
    <t>2.3.13.</t>
  </si>
  <si>
    <t>Перевод на природный газ жилищного фонда в г. Хабаровске</t>
  </si>
  <si>
    <t xml:space="preserve">Оказание консультативной помощи муниципальным образованиям края при разработке и реализации муниципальных программ по газификации </t>
  </si>
  <si>
    <t>2.3.17.</t>
  </si>
  <si>
    <t>Мероприятия программы развития газоснабжения и газификации Хабаровского края, реализуемые ПАО "Газпром"</t>
  </si>
  <si>
    <t>ПАО "Газпром" (по согласованию)</t>
  </si>
  <si>
    <t>в том числе мероприятия:</t>
  </si>
  <si>
    <t>2.3.17.1.</t>
  </si>
  <si>
    <t>2.3.18.</t>
  </si>
  <si>
    <t>Осуществление взаимодействия с ПАО "Газпром" по вопросам реализации мероприятий программы развития газоснабжения и газификации Хабаровского края</t>
  </si>
  <si>
    <t>Перевод на природный газ жилищного фонда в г. Комсомольске-на-Амуре</t>
  </si>
  <si>
    <t>за 2016 г.</t>
  </si>
  <si>
    <t>предусмотрено сводной бюджетной росписью
(на отчетную дату)</t>
  </si>
  <si>
    <t>комитет по делам записи гражданского состояния и архивов Правительства края края</t>
  </si>
  <si>
    <t>2.3.4.1</t>
  </si>
  <si>
    <t>в том числе:</t>
  </si>
  <si>
    <t>2.1.5.1.</t>
  </si>
  <si>
    <t>2.1.4.1.</t>
  </si>
  <si>
    <t>Осуществление контроля за ходом реализации инвестиционных программ филиала "Хабаровские электрические сети" АО "ДРСК", ООО "Трансэнерго", филиала "Дальневосточный" АО "Оборонэнерго"</t>
  </si>
  <si>
    <t>№ п/п в ГП</t>
  </si>
  <si>
    <t>СВЕДЕНИЯ
 о степени выполнения мероприятий подпрограмм и основных мероприятий государственной программы Хабаровского края  "Энергоэффективность и развитие энергетики в Хабаровском крае"</t>
  </si>
  <si>
    <t xml:space="preserve">Наименование показателя (индикатора) </t>
  </si>
  <si>
    <t xml:space="preserve">ПРИЛОЖЕНИЕ № 12                                                                                                                </t>
  </si>
  <si>
    <t>Результат реализации подпрограммы, основного мероприятия, мероприятия</t>
  </si>
  <si>
    <t>достигнутые</t>
  </si>
  <si>
    <t xml:space="preserve">ПРИЛОЖЕНИЕ № 14                                                                                                                                                                                                                                                                                                                 </t>
  </si>
  <si>
    <t>Мероприятия в области энергосбережения и повышения энергетической эффективности в транспортном комплексе</t>
  </si>
  <si>
    <t>1.4.1.</t>
  </si>
  <si>
    <t>Мероприятия по переводу автомобильного транспорта, сельскохозяйственной техники на газомоторное топливо</t>
  </si>
  <si>
    <t>Информационное обеспечение мероприятий по энергосбережению и повышению энергетической эффективности</t>
  </si>
  <si>
    <t>Организация проведения выставок, семинаров в области энергосбережения и повышения энергетической эффективности</t>
  </si>
  <si>
    <t>Проведение краевого этапа Всероссийского конкурса реализованных проектов в области энергосбережения, повышения энергоэффективности и развития энергетики ENES</t>
  </si>
  <si>
    <t>1.5.1.</t>
  </si>
  <si>
    <t>1.5.2.</t>
  </si>
  <si>
    <t>Проведение краевого этапа Всероссийского конкурса средств массовой информации и пресс-служб компаний топливно-энергетического комплекса "МедиаТЭК"</t>
  </si>
  <si>
    <t>1.5.3.</t>
  </si>
  <si>
    <t>Сбор и предоставление сведений в государственную информационную систему в области энергосбережения и повышения энергетической эффективности</t>
  </si>
  <si>
    <t>1.5.4.</t>
  </si>
  <si>
    <t>Мероприятия по развитию электрических связей в Ванино-Советско-Гаванском энергоузле</t>
  </si>
  <si>
    <t>2.1.16.</t>
  </si>
  <si>
    <t>2.1.18.</t>
  </si>
  <si>
    <t>Проведение краевого этапа Всероссийского конкурса  "МедиаТЭК"</t>
  </si>
  <si>
    <t>Степень реализации подпрограммы, основного мероприятия, мероприятия</t>
  </si>
  <si>
    <t xml:space="preserve"> Во исполнение постановления Правительства РФ от 25.01.2011 № 20 информация ежемесячно вносится в ГИС</t>
  </si>
  <si>
    <t>Протяженность построенных внутригородских и (или) внутрипоселковых газовых сетей</t>
  </si>
  <si>
    <t>Осуществление контроля в соответствии с требованиями постановления Правительства РФ от 01.12.2009 г. № 977</t>
  </si>
  <si>
    <t xml:space="preserve">Продолжение работ по переводу жилищного фонда и частных домовладений на природный газ
</t>
  </si>
  <si>
    <t>Перевод на газомоторное топливо 5 единиц транспортных средств</t>
  </si>
  <si>
    <t>АО "РАО ЭС Востока" (по согласованию)</t>
  </si>
  <si>
    <t>филиал "Дальне-восточный" АО "Оборонэнерго" (по согласованию)</t>
  </si>
  <si>
    <t>Ремонт объектов, входящих в системы централизованного теплоснабжения населенных пунктов края</t>
  </si>
  <si>
    <t xml:space="preserve">ПРИЛОЖЕНИЕ № 13                                                                                                                                                                                                                                                                                                                    </t>
  </si>
  <si>
    <t xml:space="preserve">Объем электрической энергии, выработанной АО "Дальневос-точная генерирующая компания" </t>
  </si>
  <si>
    <t>Количество муниципальных котель-ных, переведенных на природный газ</t>
  </si>
  <si>
    <t xml:space="preserve">Перевод на газ 2 котельных в Вяземском районе
</t>
  </si>
  <si>
    <t>органы исполнительной власти (далее - ОИВ) края, АО "Хабаровские энергетические системы", администрации МО края</t>
  </si>
  <si>
    <t>ОИВ края, КГКУ "Управление административными зданиями Правительства края"</t>
  </si>
  <si>
    <t>ОИВ края</t>
  </si>
  <si>
    <t>Внесение сведений в ГИС  (ежемесячно)</t>
  </si>
  <si>
    <t>2.1.17.</t>
  </si>
  <si>
    <t xml:space="preserve">комитет Правительства края по развитию ТЭК, министерство жилищно-коммунального хозяйства края
</t>
  </si>
  <si>
    <t>2.3.6.</t>
  </si>
  <si>
    <t xml:space="preserve">Перевод на природный газ жилищного фонда в Бикинском муниципальном районе края
</t>
  </si>
  <si>
    <t xml:space="preserve">Перевод на природный газ жилищного фонда в Ульчском муниципальном районе края
</t>
  </si>
  <si>
    <t>2.3.7.</t>
  </si>
  <si>
    <t>2.3.9.</t>
  </si>
  <si>
    <t>2.3.10.</t>
  </si>
  <si>
    <t>2.3.11.</t>
  </si>
  <si>
    <t xml:space="preserve">Перевод на природный газ жилищного фонда в Советско-Гаванском муниципальном районе края
</t>
  </si>
  <si>
    <t xml:space="preserve">Перевод на природный газ жилищного фонда в Нанайском муниципальном районе края
</t>
  </si>
  <si>
    <t xml:space="preserve">министерство социальной защиты населения края
</t>
  </si>
  <si>
    <t>Модернизация систем вентиляции</t>
  </si>
  <si>
    <t>1.3.6.</t>
  </si>
  <si>
    <t xml:space="preserve">Модернизация систем вентиляции
</t>
  </si>
  <si>
    <t xml:space="preserve">ПРИЛОЖЕНИЕ № 15                                                                                                                                                                                                                                                         </t>
  </si>
  <si>
    <t>2018 г.</t>
  </si>
  <si>
    <t>в том числе на:</t>
  </si>
  <si>
    <t>I кв.</t>
  </si>
  <si>
    <t>Фактически выполнено за отчетный период</t>
  </si>
  <si>
    <t>Обоснование отклонений значений показателя (индикатора) на конец отчетного периода 
(при наличии)</t>
  </si>
  <si>
    <t>запланированные на 2018 год</t>
  </si>
  <si>
    <t>Выполняется</t>
  </si>
  <si>
    <t>В целях развития электрических сетей в Ванино - Советско-Гаванском энергорайоне реализуются проекты: "Строительство ВЛ 220 кВ "Комсомольская - Ванино" с установкой второго АТ 125 МВА на ПС 220 кВ "Ванино", "ПС 35/10 кВ Тишкино с заходом существующей ВЛ-35 кВ Тишкино - Монгохто  на ПС 220 кВ Ванино", строительство новых ПС 110 кВ "Окоча" и "Эгге". Указанные объекты предусмотрены в государственной программе в рамках инвестиционных программ филиала АО "ДРСК" "ХЭС", ПАО "ФСК ЕЭС" - МЭС Востока, АО "РАО ЭС Востока"</t>
  </si>
  <si>
    <t>Завершение реконструкции ПС "Береговая", выполнение СМР на ПС "Городская"</t>
  </si>
  <si>
    <t>Перекладка трубо-проводов протяженностью 5 км, начало строительства подкачивающей насосной станции "Таежная"</t>
  </si>
  <si>
    <t xml:space="preserve">Предоставление субсидий из краевого бюджета на мероприятия по обеспечению электроснабжением земельных участков, предоставленных гражданам в безвозмездное пользование в рамках Федерального закона от 01.05.2016 № 119-ФЗ
</t>
  </si>
  <si>
    <t xml:space="preserve">Разработка и утверждение СиПРЭ Хабаровского края на 2018 - 2022 гг. </t>
  </si>
  <si>
    <t>На 2018 год работы не предусмотрены в связи с отсутствием финансирования</t>
  </si>
  <si>
    <t>Завершение строительства распределительных газопроводов в п. Новый Мир</t>
  </si>
  <si>
    <t>Продолжение строительства распределительных газопроводов в н.п. района</t>
  </si>
  <si>
    <t>2.3.17.2.</t>
  </si>
  <si>
    <t>Завершение строительства объекта</t>
  </si>
  <si>
    <t>ПАО "РусГидро", АО "РАО ЭС Востока" (по согласованию)</t>
  </si>
  <si>
    <t>Мероприятия по развитию энергетической инфраструктуры г. Советская Гавань</t>
  </si>
  <si>
    <t xml:space="preserve">Взаимодействие с ПАО "Газпром" по вопросам реализации мероприятий программы развития газоснабжения и газификации  края
</t>
  </si>
  <si>
    <t>Строительство распределитель-ного газопровода высокого давления от ГРС-2 до кранового узла № 4Д в г. Комсомольске-на-Амуре, Dy 820 мм, протяженность – 4,5 км</t>
  </si>
  <si>
    <t xml:space="preserve">Осуществление контроля за ходом реализации программ газификации, осуществляемых за счет средств специальной надбавки </t>
  </si>
  <si>
    <t>администрация Советско-Гаванского муниципального района края</t>
  </si>
  <si>
    <t>администрация Нанайского муниципального района края</t>
  </si>
  <si>
    <t>администрация городского округа "г. Комсомольск-на-Амуре"</t>
  </si>
  <si>
    <t>администрация городского округа "Город Хабаровск"</t>
  </si>
  <si>
    <t xml:space="preserve">администрация Амурского муниципального района края </t>
  </si>
  <si>
    <t>администрация Ульчского муниципального района края</t>
  </si>
  <si>
    <t>администрация Бикинского муниципального района края</t>
  </si>
  <si>
    <t>администрация Хабаровского муниципального района края</t>
  </si>
  <si>
    <t>администрация Вяземского муниципального района края</t>
  </si>
  <si>
    <t xml:space="preserve">администрация Ванинского муниципального района края
</t>
  </si>
  <si>
    <t xml:space="preserve">Перевод на природный газ жилищного фонда в Ванинском муниципальном районе края
</t>
  </si>
  <si>
    <t>администрация муниципального района имени Лазо</t>
  </si>
  <si>
    <t xml:space="preserve">администрация Комсомольского муниципального района края </t>
  </si>
  <si>
    <t>администрация Николаевского муниципального района края</t>
  </si>
  <si>
    <t>Мероприятия инвестиционной программы ООО "Трансэнерго"</t>
  </si>
  <si>
    <t xml:space="preserve">Показатель рассчитывается  по итогам года </t>
  </si>
  <si>
    <t>-</t>
  </si>
  <si>
    <t>Взаимодействие с АО "ДГК" по вопросам выполнения мероприятий, реализуемых на территории края в рамках инвестиционной программы, осуществляется на постоянной основе</t>
  </si>
  <si>
    <t>Продолжение строительства распределительных газопроводов в п. Эльбан</t>
  </si>
  <si>
    <t>Проведение Всероссийского конкурса ENES в 2018 г. не планируется</t>
  </si>
  <si>
    <t>Не предусмотрены</t>
  </si>
  <si>
    <t xml:space="preserve">Оказание содействия администрациям муниципальных районов по решению вопросов о создании объектов электросетевой инфраструктуры </t>
  </si>
  <si>
    <t>Решение вопроса о создании электросетевой инфраструктуры в с. Кругликово, с.с. Свечино и Краснознаменка Хабаровского района</t>
  </si>
  <si>
    <t xml:space="preserve"> СиПРЭ Хабаровского края на 2018 - 2022 гг. утверждена распоряжением Губернатора края от 19.04.2018 № 179-р</t>
  </si>
  <si>
    <t>Мероприятия инвестиционной программы АО "ДГК"  в части объектов, реализуемых на территории края</t>
  </si>
  <si>
    <t>в т.ч. средства ФБ</t>
  </si>
  <si>
    <t>Мероприятия инвестиционной программы ПАО "ДЭК" по Хабаровскому краю</t>
  </si>
  <si>
    <t>Строительство распределитель-ного газопровода от кранового узла № 4Д с врезкой в газопровод высокого давления до ТЭЦ-2 (г. Комсомольск-на-Амуре), Dy 630 мм, протяженность – 9 км</t>
  </si>
  <si>
    <t>Мероприятия инвестиционной программы филиала "Хабаровские электрические сети" АО "ДРСК"</t>
  </si>
  <si>
    <t>Реализация на территории  ВСГТПУ мероприятий, предусмотренных  инвестиционными программами (далее - ИПР) субъектов электроэнергетики и направленных на развитие электрических сетей</t>
  </si>
  <si>
    <t>Реализация мероприятий, предусмотренных утвержденной ИПР на 2018 год</t>
  </si>
  <si>
    <t>Реализация на территории края мероприятий, предусмотренных  ИПР на 2018 год, утвержденной Минэнерго России</t>
  </si>
  <si>
    <t>Осуществление взаимо-действия с АО "ДГК"  по вопросам текущей деятельности</t>
  </si>
  <si>
    <t>Реализация мероприятия не запланирована в 2018 г.</t>
  </si>
  <si>
    <t>Реализация мероприятия в 2018 г.  не запланирована</t>
  </si>
  <si>
    <t>Заключено государ-ственных контрактов за отчетный период 
(млн. рублей)</t>
  </si>
  <si>
    <t xml:space="preserve">Профинан-сировано                                 </t>
  </si>
  <si>
    <t xml:space="preserve">Мероприятия инвестиционной программы филиала "Хабаров-ские электрические сети" АО "ДРСК" </t>
  </si>
  <si>
    <t xml:space="preserve">Мероприятия инвестиционной программы филиала "Дальне-восточный" ОАО "Оборонэнерго" </t>
  </si>
  <si>
    <t>Реконструкция ПС 35/6 кВ "Город-ская" и ПС 110 кВ "Береговая" с кабельными линиями 35 кВ "Городская ‒ Береговая"</t>
  </si>
  <si>
    <t>комитет по делам ЗАГС и архивов Правительства края</t>
  </si>
  <si>
    <t>Мероприятия по созданию электро-сетевой инфраструктуры на территориях, в границах которых расположены земельные участки, предоставленные гражданам в безвозмездное пользование в соответствии с Федеральным законом от 01.05.2016 № 119-ФЗ</t>
  </si>
  <si>
    <t>Мероприятия по переводу на природный газ жилищного фонда муниципальных образований края, выполняемые в рамках перечней КАИП</t>
  </si>
  <si>
    <t>в том числе по мероприятиям:</t>
  </si>
  <si>
    <t>Мероприятия в области энерго-сбережения и повышения энерге-тической эффективности в ТЭК</t>
  </si>
  <si>
    <t>Мероприятия в области энерго-сбережения и повышения энерге-тической эффективности в бюджетном секторе</t>
  </si>
  <si>
    <t>Повышение тепловой защиты зданий, строений, сооружений</t>
  </si>
  <si>
    <t>Мероприятия инвестиционной прог-раммы ДВ дирекции по энергообеспе-чению – СП Трансэнерго – филиала ОАО "РЖД" по Хабаровскому краю</t>
  </si>
  <si>
    <t>Мероприятия программ газифи-кации, осуществляемых за счет средств специальной надбавки к тарифам на транспортировку газа газораспределительными сетями</t>
  </si>
  <si>
    <t>в том числе по соисполнителям:</t>
  </si>
  <si>
    <t>в т.ч. средства краевого бюд-жета, источником финансового обеспечения которых являются средства федерального бюджета (далее - средства ФБ)</t>
  </si>
  <si>
    <t>Модернизация объектов, входящих в системы централизованного тепло-снабжения населенных пунктов края</t>
  </si>
  <si>
    <t>Разработана проектная  документация, часть комплектов документов передана на проверку в государственную экспертизу, ведется работа по закупке материалов для проведения работ по замене светильников и ламп на светодиодные в 9 учреждениях министерства образования и науки края</t>
  </si>
  <si>
    <t>Завершение работ по реконструкции ПС "Городская" и ПС "Береговая" с кабельными линиями 35 кВ "Городская – Береговая" запланировано на 4 квартал 2018 г. Кабельные линии 35 кВ "Городская - Береговая - работы по прокладке кабеля выполнены на 100 %, продолжаются работы по благоустройству. ПС "Береговая" - на 2-й секции выполняются работы по замене трансформаторов тока и оборудования, по наладке релейной защиты. ПС "Городская" - ведется монтаж шкафов релейной защиты автоматики, обвязка внутренних связей, монтаж изоляторов и монтаж трансформаторов тока</t>
  </si>
  <si>
    <t xml:space="preserve">Мероприятия выполняются в соответствии с утвержденной инвестиционной программой </t>
  </si>
  <si>
    <t>Выполнено</t>
  </si>
  <si>
    <t>Специалисты комитета, закрепленные за районами, постоянно проводят консультации по вопросам газификации</t>
  </si>
  <si>
    <t xml:space="preserve">Комитетом сформирован прогноз потребности в трудовых ресурсах по курируемым видам экономической деятельности и направлениям подготовки на 2019—2030 гг. Прогноз направлен в комитет по труду и занятости населения (исх. № 12.3.63—15896 от 25.06.2018) </t>
  </si>
  <si>
    <t>Формирование ежегодного перечня требуемых профессий</t>
  </si>
  <si>
    <t>Формирование ежегодного перечня требуемых профес-сий, специальностей, направлений подготовки на среднесрочную перспективу в соответствии с кадровыми потребностями предприятий энергетики края</t>
  </si>
  <si>
    <t>министерство про-мышленности и транспорта края, комитет Правитель-ства края по развитию ТЭК, ООО "Газпром газо-моторное топливо"</t>
  </si>
  <si>
    <t>Осуществление взаимодей-ствия с АО "ДГК" в части мероприятий, реализуемых на территории края в рамках инвестиционной программы</t>
  </si>
  <si>
    <t>Мероприятия инвестиционной программы АО "Дальневос-точная генерирующая компания" (АО "ДГК") на 2016 – 2018 гг. в части объектов, реализуемых на территории края</t>
  </si>
  <si>
    <t xml:space="preserve"> за 9 месяцев 2018 г.        </t>
  </si>
  <si>
    <t>предусмотрено  по уточненным данным
(на 01.10.2018)</t>
  </si>
  <si>
    <t>предусмотре-
но в программе (на 01.10.2018)</t>
  </si>
  <si>
    <t>предусмотрено в законе о краевом бюджете                (на 01.10.2018)</t>
  </si>
  <si>
    <t>предусмотрено сводной бюджетной росписью (на 01.10.2018)</t>
  </si>
  <si>
    <t xml:space="preserve">за 9 месяцев 2018 г.       </t>
  </si>
  <si>
    <t xml:space="preserve">за 9 месяцев 2018 г.                       </t>
  </si>
  <si>
    <t xml:space="preserve"> за 9 месяцев 2018 г.      </t>
  </si>
  <si>
    <t xml:space="preserve">Согласно письму администрации г. Хабаровска (от 27.09.2018 № 1.1.76-2306) до 30.10.2018 будут поставлены 15 автобусов, работающих на газомоторном топливе, приобретенных за счет бюджетных средств  </t>
  </si>
  <si>
    <t>100 / 79,0</t>
  </si>
  <si>
    <t>0,06 / 0,51</t>
  </si>
  <si>
    <t xml:space="preserve">КГКУ "Управление административными зданиями Правительства края" </t>
  </si>
  <si>
    <t>За 9 месяцев 2018 года  выполнены работы по капитальному ремонту 16,6 км магистральных тепловых сетей</t>
  </si>
  <si>
    <t>В 4-х учреждениях министерства социальной защиты заключены государственные контракты на сумму  988,0 тыс. рублей на замену оконных блоков. В КГКУ "Оборское лесничество" выполнена замена 5 оконных проемов</t>
  </si>
  <si>
    <t>Внедрение автоматизированной информационно-измерительной системы коммерческогго учета электроэнергии</t>
  </si>
  <si>
    <t>Котельные в с.с, Садовое и Отрадное готовы к приему природного газа.  Запуск котельных возможен после проведения АО "Газпром газораспределение ДВ"  пуско-наладочных работ на межпоселковых газопроводах Вяземского района и оформления разрешения на ввод в эксплуатацию</t>
  </si>
  <si>
    <t>Внедрение автоматизированной информационно-измерительной системы коммерческого учета электроэнергии</t>
  </si>
  <si>
    <t>Внедрение АИИС коммерческого учета электроэнергии на предпритятиях ТЭК</t>
  </si>
  <si>
    <t>1.3.7.</t>
  </si>
  <si>
    <t>Модернизация, установка нового энергоэффективного оборудования</t>
  </si>
  <si>
    <t>Внедрение учета потребления энергетических ресурсов в бюджетных учреждениях министерства социальной защиты края, комитета по делам ЗАГс, КГКУ "Управление административными зданиями Правительства края"</t>
  </si>
  <si>
    <t>Модернизация систем электроснабжения в бюджетных учреждениях управления лесами Правительства края</t>
  </si>
  <si>
    <t>Проведение работ, направленных на повышение тепловой защиты зданий в учреждениях министерства социальной защиты края и управления лесами Правительства края</t>
  </si>
  <si>
    <t>С администрацией Эльбанского городского поселения заключено соглашение на предоставление в 2018 году субсидии из краевого бюджета. В рамках муниципального контракта в п. Эльбан продолжается строительство распределительных газопроводов для газификации жилых домов. Построено 4,2 км газопроводов, смонтировано 186 газопроводов-вводов к жилым домам.</t>
  </si>
  <si>
    <t>С администрацией Вяземского района заключено соглашение на предоставление в 2018 году субсидии из краевого бюджета. в 2018 г. завершены СМР по муниципальному контракту от 16.08.2016, построено 2,3 км газопроводов,   смонтировано 95 газопроводов-вводов к жилым домам. Начаты работы по муниципальному контракту от 15.06.2018, в г. Вяземский построено 4 км газопроводов, смонтировано 9 газопроводов-вводов к жилым домам</t>
  </si>
  <si>
    <t>С администрацией Хабаровского района заключено соглашение на предоставление в 2018 году субсидии из краевого бюджета. Завершены работы и осуществлен пуск газа во внутрипоселковые газопроводы с. Федоровка и с. Мичуринское. Ведется работа по подключению к газораспределительной сети частных домовладений, подготовленных к приему газа.  Проводится работа по вводу в эксплуатацию газопроводов в с.с.  Виноградовка, Казакевичево, Воронежское-3</t>
  </si>
  <si>
    <t>Природный газ подан в населенные пункты п. Хор, п. Переяславка, п. Переяславка-2, села Георгиевка и Могилевка. В целях погашения  кредиторской задолженности администрации муниципального района имени Лазо за выполненные работы по строительству распределительных газопроводов  перед подрядчиком ООО "ХЗРТ" 25.09.2018  в Перечень КАИП внесены изменения, предусматривающие финансирование в текущем году. Заключение соглашения на предоставление субсидии возможно после внесения соответствующих изменений в  постановление Правительства края от 12.02.2018 № 39-пр о распределении субсидий на 2018 год. Комитетом подготовлен проект постановления и направлен для вынесения экспертного заключения в Контрольно-счетную палату Хабаровского края и прокуратуру Хабаровского края</t>
  </si>
  <si>
    <t>Продолжение строительства распределительных газопроводов в г. Вяземский</t>
  </si>
  <si>
    <t>Завершение работ и  подача природного газа в п. Хор, п. Переяславка, п. Переяславка-2, села Георгиевка и Могилевка,  погашение кредиторской задолженности перед подрядчиком</t>
  </si>
  <si>
    <t xml:space="preserve">В связи с завершением в 2018 г. строительства распределительного газопровода от кранового узла № 4Д до площадки ТОСЭР "Парус", заказчиком которого является ООО "Корпорация по развитию Дальнего Востока", вопрос исключения мероприятия из Долгосрочного плана социально-экономического развития г. Комсомольска-на-Амуре согласован с Минэнерго и Минвостокразвития России. Мероприятие исключено из программы  </t>
  </si>
  <si>
    <t xml:space="preserve">Работы не предусмотрены. Мероприятие исключено из программы  </t>
  </si>
  <si>
    <t>Разработка Схемы и программы развития электроэнергетики Хабаровского края ( далее - СиПРЭ)</t>
  </si>
  <si>
    <t>Мероприятия инвестиционной программы ООО "Трансэнерго" на 2015 - 2019 гг.</t>
  </si>
  <si>
    <t>Мероприятия инвестиционной программы филиала "Дальне-восточный" АО "Оборонэнерго" на 2016 - 2019 гг.</t>
  </si>
  <si>
    <t>Мониторинг и контроль за ходом реализации утвержденных ИПР осуществляется на постоянной основе. Комитетом ежеквартально проводится анализ представленных предприятиями отчетов о реализации инвестиционных программ. За 6 мес. т.г. на реализацию ИПР, утвержденных Правительством края, направлено 40,13 млн. рублей. Срок предоставления отчетности за 9 мес. т.г. - до 15 ноября. Информация об итогах реализации ИПР за 1 и 2 кв. 2018 г. размещена на официальном сайте комитета в сети Интернет</t>
  </si>
  <si>
    <t>Мероприятия выполняются в соответствии с утвержденной инвестиционной программой. По оперативной информации за 9 м. 2018 г. на реализацию мероприятий ИПР  направлено 456,3 млн. рублей, введено в эксплуатацию 3,0 МВА новых трансформаторных мощностей и 54,28 км линий электропередачи</t>
  </si>
  <si>
    <t xml:space="preserve"> В соответствии с утвержденной инвестиционной программой, оплата выполненных работ и ввод мощностей предусмотрен в 4 кв. 2018 г.</t>
  </si>
  <si>
    <t>2.1.19.</t>
  </si>
  <si>
    <t>2.1.20.</t>
  </si>
  <si>
    <t>2.1.21.</t>
  </si>
  <si>
    <t>2.1.22.</t>
  </si>
  <si>
    <t xml:space="preserve">Мероприятия инвестиционной программы Дальневосточной дирекции по энергообеспечению – СП Трансэнерго – филиала ОАО "РЖД" по Хабаровскому краю </t>
  </si>
  <si>
    <t>ДВ дирекция по энергообеспечению – СП Трансэнерго – филиала ОАО "РЖД" (по согласованию)</t>
  </si>
  <si>
    <t>Мероприятия инвестиционной программы ПАО "Дальневосточная энергетическая компания" по Хабаровскому краю</t>
  </si>
  <si>
    <t>ПАО "ДЭК" (по согласованию)</t>
  </si>
  <si>
    <t>Оказание содействия в реализации проекта по строительству Хабаровской ТЭЦ-4 (г. Хабаровск)</t>
  </si>
  <si>
    <t>Осуществление взаимодействия по вопросам создания энергетической инфраструктуры для ТОСЭР "Николаевск"</t>
  </si>
  <si>
    <t>Продолжение строительства ТЭЦ в г. Советская Гавань и схемы выдачи тепловой мощности станции</t>
  </si>
  <si>
    <r>
      <t xml:space="preserve">Продолжается строительство ТЭЦ, за 9 мес. т.г. финансирование объекта выполнено в объеме 3109,7 млн. рублей. В  2018 г. на объекте ведутся работы по монтажу котлоагрегатов (готовность котла № 1 - 95 %, котла № 2 - 75 %, котла № 3 - 55 %), электрофильтров (готовность 40 %), оборудования ОРУ 110 кВ (готовность 75 %), устройств АБК (готовность 40 %), устройств ОВК (готовность 30 %), устройств объектов топливоподачи (готовность 50 %), устройств инженерных сетей (готовность 80 %). Установлены резервный трансформатор, 2 блочных трансформатора, 2 трансформатора собственных нужд ОРУ-110 кВ. На объекте занято более 1000 чел. и 73 ед. техники. </t>
    </r>
    <r>
      <rPr>
        <u/>
        <sz val="12"/>
        <rFont val="Times New Roman"/>
        <family val="1"/>
        <charset val="204"/>
      </rPr>
      <t xml:space="preserve">Строительство схемы выдачи тепловой мощности ТЭЦ: </t>
    </r>
    <r>
      <rPr>
        <sz val="12"/>
        <rFont val="Times New Roman"/>
        <family val="1"/>
        <charset val="204"/>
      </rPr>
      <t xml:space="preserve">генподрядчиком разработано 100% РД. Производится поставка материалов на строительную площадку, выполняются работы по расчистке и планировке трассы для прокладки тепломагистрали, подготовка площадок под ПНС, сварочные работы по укрупнению трубопроводов, изготовление армокаркасов и устройство свай под фундаменты, устройство подъездных автодорог, монтаж трубопроводов, устройство Павильонов № 6-1 и № 6-2.  На объекте занято 180 чел.   </t>
    </r>
  </si>
  <si>
    <t>В соответствии с утвержденной инвестиционной программой, оплата выполненных работ и ввод мощностей предусмотрен в 4 кв. 2018 г.</t>
  </si>
  <si>
    <t>Выполнение мероприятий, предусмотренных ИПР на 2018 год</t>
  </si>
  <si>
    <t xml:space="preserve">Оказание содействия в строительстве объектов электросетевой инфраструктуры для земельных участков, предоставленных гражданам в безвозмездное пользование в рамках Федерального закона от 01.05.2016 № 119-ФЗ </t>
  </si>
  <si>
    <t>За 6 мес. т.г. на финансирование мероприятий ИПР направленно 37,64 млн. рублей.   30.01.2018 в г. Комсомольск-на-Амуре открыт Единый расчетно-информационный центр</t>
  </si>
  <si>
    <t>Постановлением Правительства края от 11.07.2018 № 256-пр в государственную программу края "Энергоэффективность и развитие энергетики в Хабаровском крае" внесены  изменения в части объемов финансирования мероприятия, утвержден Порядок предоставления субсидий из краевого бюджета. Проведен отбор муниципальных образований края, по результатам которого подготовлен проект  постановления. Распределение субсидий на 2018 год утверждено постановлением Правительства края от 17.09.2018 № 333-пр. Подготовлено и заключено с администрацией района имени Лазо соглашение на предоставление в 2018 г. субсидии из краевого бюджета в объеме 49,5 млн. рублей</t>
  </si>
  <si>
    <t>Подготовлен проект соглашения о сотрудничестве между Правительством Хабаровского края и ПАО "РусГидро", в котором прописаны взаимодействия сторон по реализации проекта по строительству Хабаровской ТЭЦ-4. Соглашение планировалось подписать в рамках Восточного экономического форума, но в связи с изменением программы Форума подписание не состоялось. В целях привлечения средств федерального бюджета на строительство комитетом подготовлены предложения по включению проекта в Комплексный план модернизации и расширения магистральной инфраструктуры на период до 2024 года  и направлены в Минвостокразвития России (исх. № 12.3.27-14963 от 15.06.2018) и минэкономразвития края (исх. № 12.3.63-16041 от 26.06.2018)</t>
  </si>
  <si>
    <t>Оказание содействия</t>
  </si>
  <si>
    <t>Осуществление взаимодействия с сетевой организацией</t>
  </si>
  <si>
    <t>Филиалом АО "ДРСК" "Хабаровские электрические сети" ведется проектирование энергообъектов ТОСЭР "Николаевск". До конца 2019 года планируется завершить их строительство</t>
  </si>
  <si>
    <t>В связи с необходимостью в 3 кв. т.г. управлением лесами Правительства края принято решение о замене планируемых работ в КГКУ "Падалинское лесничество" на КГКУ "Кербинское лесничество" с реализацией мероприятий по модернизации систем электроснабжения в 4 кв. 2018 года.</t>
  </si>
  <si>
    <t>Модернизация систем наружного и внутреннего освещения в бюджетных учреждениях  министерства образования и науки края</t>
  </si>
  <si>
    <t>Модернизация, установка нового энергоэффективного оборудования в учреждениях управления лесами Правительства края</t>
  </si>
  <si>
    <t>Заключены государственные контракты на проведение работ по вводу в эксплуатацию:  приборов учета воды - в КГКУ "Центр социальной поддержки населения по г. Хабаровску", приборов учета тепла - в КГКУ "Вострецовский дом-интернат для престарелых и инвалидов". В 2-х учреждениях комитета по делам ЗАГС и архивов Правительства края проводится техническое обслуживание систем учета тепловой энергии и теплоносителя на объектах. Выполняются мероприятия по обеспечению бесперебойной работы приборов учета тепловой энергии в административных зданиях Правительства края</t>
  </si>
  <si>
    <t xml:space="preserve">Совместно с администрациями районов проработаны вопросы по вариантам создания электросетевой инфраструктуры, проведены совещания с представителями филиала "ХЭС" АО "ДРСК" и Дальневосточной дирекцией по энергообеспечению - СП "Трансэнерго" - ОАО "РЖД". Оказана помощь администрации района имени Лазо в подготовке и подаче заявки в сетевую организацию на осуществление технологического присоединения потребителей на земельных участках, предоставленных гражданам в безвозмездное пользование в рамках Федерального закона от 01.05.2016 № 119-ФЗ </t>
  </si>
  <si>
    <t>Комитетом организована работа по проведению опроса работодателей о текущей и перспективной потребностях в кадрах, требующих профессионального образования, обеспечено своевременное предоставление 7-ми ведущими предприятиями ТЭК сведений в КИППКСПО о перспективной потребности в кадрах по формам, предусмотренным постановлением Правительства РФ от 07.07.2014 № 215-пр.  Комитетом рассмотрен сформированный министерством экономического развития края прогноз  перспективной потребности в кадрах и согласован с учетом замечаний (исх. №№ БР 53134 от 23.05.2018; 12.3.63-16445 от 29.06.2018)</t>
  </si>
  <si>
    <t xml:space="preserve">В связи с продлением процедуры оздоровления на предприятии ООО "ВостокАвтоГаз" (по соглашению) для строительства газопроводов в рамках муниципального контракта привлечена субподрядная организация. Всего на объекте из 14,8 км газопроводов смонтировано 2,2 км, произведена врезка 30 отводов к домам.  В связи с завершением 30.09.2018 г. срока действия муниципального контракта, работы субподрядной организацией остановлены. Совещание при заместителе председателя Правительства по вопросам ТЭК и ЖКХ А.А. Литвинчуке по решению вопроса продолжения работ на объекте намечено на 18.10.2018 г.   </t>
  </si>
  <si>
    <t>Строительство линейной части газопроводов для газификации пос. Менделеева завершено, ведется монтаж газораспределительного пункта</t>
  </si>
  <si>
    <t xml:space="preserve">  В пос. Индустриальный подрядной организацией ООО "Ремстройпроект" построен газопровод протяженностью 730 м по ул. Нагорной (от дома № 50 до д. № 90) и ул. Южной ( от дома №1 до д. № 10), смонтирован 21 газопровод-ввод к жилым домам, выполнены  испытания участков газопровода. Ведутся работы по установке кранов и подготовке к испытаниям всего газопровода. Готовится исполнительная документация. В микрорайоне Пятая площадка начато строительство 2-й очереди распределительных газопроводов для газификации частных домовладений</t>
  </si>
  <si>
    <t xml:space="preserve">Контроль за ходом реализации программы осуществляется на постоянной основе. Отчет предоставляется ежеквартально до 20 числа месяца следующего за отчетным карталом. В 3 квартале 2018 г. в рамках запланированных мероприятий завершено проектирование строительства распределительных газопроводов (10,9 км) и ГРПШ в пос. Де-Кастри, в с. Ильинка (2,8 км газопроводов высокого и низкого давлений). Продолжается проектирование строительства газопроводов в пос. Мылки г. Комсомольска-на-Амуре (4,1 км). Ведутся работы по строительству подводящих газопроводов в г. Комсомольске-на-Амуре  для перевода на природный газ 13 МКД  по Ленинградская, Копылова, Калинина. Определена подрядная организация и начаты подготовительные работы к строительству газопровода в пос. Ягодный Комсомольского района  </t>
  </si>
  <si>
    <t xml:space="preserve"> Строительство объекта завершено. Ведется работа по подготовке технического паспорта и получению разрешения на ввод объекта в эксплуатацию</t>
  </si>
  <si>
    <t>Взаимодействие с ПАО "Газпром" осуществляется на постоянной основе. В отчетном периоде проведено шесть заседаний рабочей группы (02/02, 29/03, 24/04, 29/05, 26/07 и 28/08) по рассмотрению вопросов строительства объектов газоснабжения. Организованы и проведены рабочие встречи с руководством ООО "Газпром межрегионгаз" и ООО "Газпром инвестгазификация" (01.02.2018), с заместителем Председателя Правления ПАО "Газпром" В.А. Голубевым  (19.09.2018). Проблемные вопросы при реализации проектов рассмотрены на  совещаниях (17.01.2018, 27.02.2018, 06.03.2018, 30.03.2018, 02.04.2018, 04.07.2018, 27.07.2018, 27.09.2018, 28.09.2018, 04.10.2018)</t>
  </si>
  <si>
    <t>Утвержден график строительства и реконструкции тепловых сетей на 2018 год. Предусмотрены строительство и перекладка 3 583 п.м. магистральных трубопроводов. По состоянию на 01.10.2018 смонтировано 2914 п.м. тепловых сетей. Завершено проектирование насосной станции "Таежная"</t>
  </si>
  <si>
    <t>ОИВ края, КГКУ "Управление административ-ными зданиями Правительства края"</t>
  </si>
  <si>
    <t>Согласно информации управления лесами Правительства края работы запланированы на 4 кв. 2018 г.</t>
  </si>
  <si>
    <t>В рамках муниципальной программы "Повышение качества транспортного обслуживания пассажиров на территории городского округа "Город Хабаровск" на 2018 - 2022 годы"  администрацией города Хабаровска заключены два муниципальных контракта на поставку 15 автобусов, работающих на природном газе, на сумму 87,8 млн. рублей. Контракты оплачены, поставка траспортных средств запланирована на 4 квартал 2018 г.</t>
  </si>
  <si>
    <t>Проблемы, возникшие в ходе реализации мероприятия; меры, направленные на снижение негативных последствий выполнения мероприятия не в полном объеме / невыполнения мероприятия</t>
  </si>
  <si>
    <t>За 9 месяцев 2018 года установлено 2100 средств учета электрической энергии, входящих в состав АИИСКУЭ розничного рынка</t>
  </si>
  <si>
    <t xml:space="preserve">Котельные в с.с.  Отрадное и  Садовое Вяземского муниципального района готовы к приему природного газа. Вместе с тем, в связи с отсутствием разрешительной документации на объекты газоснабжения (газопровод-отвод и ГРС, межпоселковый газопровод), построенные ПАО "Газпром", газ на котельные не подается. Отопительный период в населенных пунктах начат с использованием существующих угольных котельных.   В целях обеспечения ввода в эксплуатацию ГРС "Вяземский" и подачи газа подготовленным потребителям Вяземского района в настоящее время проводится работа с ООО "Газпром инвестгазификация" по пуску газа </t>
  </si>
  <si>
    <t>Проведение  выставки "Энергетика ДВ региона - 2018. Энергосбережение"  и регионального этапа Всероссийского  Фестиваля энергосбережения #ВместеЯрче</t>
  </si>
  <si>
    <t>24 - 27 мая 2018 г. проведена выставка "Энергетика ДВ региона 2018", на которой более 40 участников из различных регионов страны представили современные разработки в области энергоэффективных и энергосберегающих технологий, а также большой ассортимент современного электротехнического оборудования.  29 сентября 2018 г. на площадке Дальневосточного государственного университета путей сообщения проведен региональный  этап Всероссийского Фестиваля энергосбережения #ВместеЯрче. Основными организаторами со стороны Хабаровского края выступили комитет Правительства края по развитию топливно-энергетического комплекса, министерство образования и науки края и Дальневосточный государственный университет путей сообщения. Главная цель мероприятия – популяризация среди населения энергосберегающего образа жизни. Во время фестиваля #ВместеЯрче в ходе осмотра тематических зон посетители смогли ознакомиться с современными световыми системами, новыми системами обогрева зданий и другими передовыми технологиями в области энергосбережения и энергоэффективности</t>
  </si>
  <si>
    <t>Мероприятие реализовано в соответствии с распоряжением Губернатора Хабаровского края от 31 мая 2018 года № 251-р, подготовленным комитетом. В рамках конкурса учреждены семь номинаций. Основными критериями оценки являются актуальность затронутых тем, объективность освещения, вызванный резонанс в обществе и другие моменты. Окончательный выбор победителей проведен путем открытого интернет-голосования в августе 2018 года. На федеральный этап конкурса отобраны и направлены 5 работ. Победителем по итогам конкурса в своей номинации на федераль-ном уровне стала Хабаровская студия телевидения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</si>
</sst>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
    <numFmt numFmtId="166" formatCode="0.000"/>
    <numFmt numFmtId="167" formatCode="#,##0.000"/>
    <numFmt numFmtId="168" formatCode="#,##0.0000"/>
    <numFmt numFmtId="169" formatCode="#,##0.000000"/>
  </numFmts>
  <fonts count="24" x14ac:knownFonts="1">
    <font>
      <sz val="10"/>
      <name val="Arial Cyr"/>
      <charset val="204"/>
    </font>
    <font>
      <sz val="10"/>
      <name val="Arial Cyr"/>
      <charset val="204"/>
    </font>
    <font>
      <sz val="8"/>
      <name val="Arial Cyr"/>
      <charset val="204"/>
    </font>
    <font>
      <sz val="10"/>
      <name val="Times New Roman"/>
      <family val="1"/>
      <charset val="204"/>
    </font>
    <font>
      <sz val="12"/>
      <name val="Times New Roman"/>
      <family val="1"/>
      <charset val="204"/>
    </font>
    <font>
      <b/>
      <sz val="10"/>
      <name val="Times New Roman"/>
      <family val="1"/>
      <charset val="204"/>
    </font>
    <font>
      <sz val="10"/>
      <color indexed="8"/>
      <name val="Times New Roman"/>
      <family val="1"/>
      <charset val="204"/>
    </font>
    <font>
      <b/>
      <sz val="12"/>
      <name val="Times New Roman"/>
      <family val="1"/>
      <charset val="204"/>
    </font>
    <font>
      <u/>
      <sz val="10"/>
      <name val="Times New Roman"/>
      <family val="1"/>
      <charset val="204"/>
    </font>
    <font>
      <sz val="9"/>
      <name val="Times New Roman"/>
      <family val="1"/>
      <charset val="204"/>
    </font>
    <font>
      <i/>
      <sz val="10"/>
      <name val="Arial Cyr"/>
      <charset val="204"/>
    </font>
    <font>
      <b/>
      <sz val="11"/>
      <name val="Times New Roman"/>
      <family val="1"/>
      <charset val="204"/>
    </font>
    <font>
      <u/>
      <sz val="12"/>
      <name val="Times New Roman"/>
      <family val="1"/>
      <charset val="204"/>
    </font>
    <font>
      <sz val="12"/>
      <color indexed="8"/>
      <name val="Times New Roman"/>
      <family val="1"/>
      <charset val="204"/>
    </font>
    <font>
      <sz val="12"/>
      <color rgb="FF000000"/>
      <name val="Times New Roman"/>
      <family val="1"/>
      <charset val="204"/>
    </font>
    <font>
      <sz val="12"/>
      <color rgb="FFFF0000"/>
      <name val="Times New Roman"/>
      <family val="1"/>
      <charset val="204"/>
    </font>
    <font>
      <sz val="12"/>
      <color rgb="FFFF0000"/>
      <name val="Arial Cyr"/>
      <charset val="204"/>
    </font>
    <font>
      <b/>
      <u/>
      <sz val="12"/>
      <name val="Times New Roman"/>
      <family val="1"/>
      <charset val="204"/>
    </font>
    <font>
      <sz val="13"/>
      <name val="Times New Roman"/>
      <family val="1"/>
      <charset val="204"/>
    </font>
    <font>
      <sz val="13"/>
      <name val="Arial Cyr"/>
      <charset val="204"/>
    </font>
    <font>
      <b/>
      <sz val="13"/>
      <name val="Times New Roman"/>
      <family val="1"/>
      <charset val="204"/>
    </font>
    <font>
      <u/>
      <sz val="13"/>
      <name val="Times New Roman"/>
      <family val="1"/>
      <charset val="204"/>
    </font>
    <font>
      <b/>
      <sz val="13"/>
      <name val="Arial Cyr"/>
      <charset val="204"/>
    </font>
    <font>
      <sz val="11"/>
      <name val="Times New Roman"/>
      <family val="1"/>
      <charset val="204"/>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3" tint="0.79998168889431442"/>
        <bgColor indexed="64"/>
      </patternFill>
    </fill>
    <fill>
      <patternFill patternType="solid">
        <fgColor rgb="FF92D050"/>
        <bgColor indexed="64"/>
      </patternFill>
    </fill>
    <fill>
      <patternFill patternType="solid">
        <fgColor theme="5" tint="0.59999389629810485"/>
        <bgColor indexed="64"/>
      </patternFill>
    </fill>
    <fill>
      <patternFill patternType="solid">
        <fgColor indexed="9"/>
        <bgColor indexed="64"/>
      </patternFill>
    </fill>
    <fill>
      <patternFill patternType="solid">
        <fgColor theme="2"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diagonal/>
    </border>
    <border>
      <left/>
      <right/>
      <top style="thin">
        <color indexed="64"/>
      </top>
      <bottom/>
      <diagonal/>
    </border>
    <border>
      <left/>
      <right/>
      <top/>
      <bottom style="medium">
        <color indexed="64"/>
      </bottom>
      <diagonal/>
    </border>
  </borders>
  <cellStyleXfs count="1">
    <xf numFmtId="0" fontId="0" fillId="0" borderId="0"/>
  </cellStyleXfs>
  <cellXfs count="395">
    <xf numFmtId="0" fontId="0" fillId="0" borderId="0" xfId="0"/>
    <xf numFmtId="0" fontId="3"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justify" vertical="top" wrapText="1"/>
    </xf>
    <xf numFmtId="0" fontId="3"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3" fillId="0" borderId="1" xfId="0" applyFont="1" applyBorder="1" applyAlignment="1">
      <alignment vertical="center"/>
    </xf>
    <xf numFmtId="0" fontId="3" fillId="0" borderId="1" xfId="0" applyFont="1" applyBorder="1" applyAlignment="1">
      <alignment horizontal="center" vertical="top" wrapText="1"/>
    </xf>
    <xf numFmtId="0" fontId="3" fillId="0" borderId="1" xfId="0" applyFont="1" applyBorder="1"/>
    <xf numFmtId="165" fontId="6" fillId="0" borderId="1" xfId="0"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165" fontId="3" fillId="0" borderId="1" xfId="0" applyNumberFormat="1" applyFont="1" applyBorder="1" applyAlignment="1">
      <alignment horizontal="center" vertical="center"/>
    </xf>
    <xf numFmtId="165" fontId="3" fillId="0" borderId="0" xfId="0" applyNumberFormat="1" applyFont="1" applyAlignment="1">
      <alignment horizontal="center" vertical="center"/>
    </xf>
    <xf numFmtId="0" fontId="3" fillId="0" borderId="2" xfId="0" applyFont="1" applyBorder="1"/>
    <xf numFmtId="0" fontId="3" fillId="0" borderId="3" xfId="0" applyFont="1" applyBorder="1"/>
    <xf numFmtId="166" fontId="3" fillId="0" borderId="1" xfId="0" applyNumberFormat="1" applyFont="1" applyBorder="1" applyAlignment="1">
      <alignment horizontal="center" vertical="center" wrapText="1"/>
    </xf>
    <xf numFmtId="0" fontId="0" fillId="0" borderId="0" xfId="0"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Border="1" applyAlignment="1">
      <alignment horizontal="left" vertical="center" wrapText="1"/>
    </xf>
    <xf numFmtId="0" fontId="2"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4" fillId="0" borderId="0" xfId="0" applyFont="1" applyAlignment="1">
      <alignment horizontal="left" vertical="top" wrapText="1"/>
    </xf>
    <xf numFmtId="4" fontId="3" fillId="2" borderId="4" xfId="0" applyNumberFormat="1" applyFont="1" applyFill="1" applyBorder="1" applyAlignment="1">
      <alignment horizontal="center" vertical="top" wrapText="1"/>
    </xf>
    <xf numFmtId="1" fontId="3" fillId="2" borderId="4" xfId="0" applyNumberFormat="1" applyFont="1" applyFill="1" applyBorder="1" applyAlignment="1">
      <alignment horizontal="center" vertical="top" wrapText="1"/>
    </xf>
    <xf numFmtId="4" fontId="3" fillId="2" borderId="25" xfId="0" applyNumberFormat="1" applyFont="1" applyFill="1" applyBorder="1" applyAlignment="1">
      <alignment horizontal="center" vertical="top" wrapText="1"/>
    </xf>
    <xf numFmtId="3" fontId="3" fillId="2" borderId="25" xfId="0" applyNumberFormat="1" applyFont="1" applyFill="1" applyBorder="1" applyAlignment="1">
      <alignment horizontal="center" vertical="top" wrapText="1"/>
    </xf>
    <xf numFmtId="4" fontId="3" fillId="2" borderId="11" xfId="0" applyNumberFormat="1" applyFont="1" applyFill="1" applyBorder="1" applyAlignment="1">
      <alignment horizontal="center" vertical="top" wrapText="1"/>
    </xf>
    <xf numFmtId="3" fontId="3" fillId="2" borderId="11" xfId="0" applyNumberFormat="1" applyFont="1" applyFill="1" applyBorder="1" applyAlignment="1">
      <alignment horizontal="center" vertical="top" wrapText="1"/>
    </xf>
    <xf numFmtId="4" fontId="3" fillId="2" borderId="13" xfId="0" applyNumberFormat="1" applyFont="1" applyFill="1" applyBorder="1" applyAlignment="1">
      <alignment horizontal="center" vertical="top" wrapText="1"/>
    </xf>
    <xf numFmtId="3" fontId="3" fillId="2" borderId="4"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0" fontId="3" fillId="2" borderId="16" xfId="0" applyFont="1" applyFill="1" applyBorder="1" applyAlignment="1">
      <alignment horizontal="left" vertical="top" wrapText="1"/>
    </xf>
    <xf numFmtId="4" fontId="5" fillId="2" borderId="10" xfId="0" applyNumberFormat="1" applyFont="1" applyFill="1" applyBorder="1" applyAlignment="1">
      <alignment horizontal="center" vertical="top" wrapText="1"/>
    </xf>
    <xf numFmtId="3" fontId="5" fillId="2" borderId="10" xfId="0" applyNumberFormat="1" applyFont="1" applyFill="1" applyBorder="1" applyAlignment="1">
      <alignment horizontal="center" vertical="top" wrapText="1"/>
    </xf>
    <xf numFmtId="0" fontId="1" fillId="2" borderId="0" xfId="0" applyFont="1" applyFill="1" applyAlignment="1">
      <alignment horizontal="center" vertical="center" wrapText="1"/>
    </xf>
    <xf numFmtId="0" fontId="3" fillId="2" borderId="21" xfId="0" applyFont="1" applyFill="1" applyBorder="1" applyAlignment="1">
      <alignment horizontal="left" vertical="top" wrapText="1"/>
    </xf>
    <xf numFmtId="0" fontId="3" fillId="2" borderId="17" xfId="0" applyFont="1" applyFill="1" applyBorder="1" applyAlignment="1">
      <alignment horizontal="left" vertical="top" wrapText="1"/>
    </xf>
    <xf numFmtId="4" fontId="3" fillId="2" borderId="17" xfId="0" applyNumberFormat="1" applyFont="1" applyFill="1" applyBorder="1" applyAlignment="1">
      <alignment horizontal="center" vertical="top" wrapText="1"/>
    </xf>
    <xf numFmtId="0" fontId="3" fillId="2" borderId="18" xfId="0" applyFont="1" applyFill="1" applyBorder="1" applyAlignment="1">
      <alignment horizontal="left" vertical="top" wrapText="1"/>
    </xf>
    <xf numFmtId="0" fontId="8" fillId="2" borderId="1" xfId="0" applyFont="1" applyFill="1" applyBorder="1" applyAlignment="1">
      <alignment horizontal="left" vertical="top" wrapText="1"/>
    </xf>
    <xf numFmtId="4" fontId="8" fillId="2" borderId="1" xfId="0" applyNumberFormat="1" applyFont="1" applyFill="1" applyBorder="1" applyAlignment="1">
      <alignment horizontal="center" vertical="top" wrapText="1"/>
    </xf>
    <xf numFmtId="164" fontId="3" fillId="2" borderId="13" xfId="0" applyNumberFormat="1" applyFont="1" applyFill="1" applyBorder="1" applyAlignment="1">
      <alignment horizontal="center" vertical="top" wrapText="1"/>
    </xf>
    <xf numFmtId="1" fontId="3" fillId="2" borderId="13" xfId="0" applyNumberFormat="1" applyFont="1" applyFill="1" applyBorder="1" applyAlignment="1">
      <alignment horizontal="center" vertical="top" wrapText="1"/>
    </xf>
    <xf numFmtId="164" fontId="3" fillId="2" borderId="17" xfId="0" applyNumberFormat="1" applyFont="1" applyFill="1" applyBorder="1" applyAlignment="1">
      <alignment horizontal="center" vertical="top" wrapText="1"/>
    </xf>
    <xf numFmtId="1" fontId="3" fillId="2" borderId="17" xfId="0" applyNumberFormat="1" applyFont="1" applyFill="1" applyBorder="1" applyAlignment="1">
      <alignment horizontal="center" vertical="top" wrapText="1"/>
    </xf>
    <xf numFmtId="164" fontId="3" fillId="2" borderId="4" xfId="0" applyNumberFormat="1" applyFont="1" applyFill="1" applyBorder="1" applyAlignment="1">
      <alignment horizontal="center" vertical="top" wrapText="1"/>
    </xf>
    <xf numFmtId="4" fontId="3" fillId="2" borderId="10" xfId="0" applyNumberFormat="1" applyFont="1" applyFill="1" applyBorder="1" applyAlignment="1">
      <alignment horizontal="center" vertical="top" wrapText="1"/>
    </xf>
    <xf numFmtId="0" fontId="10" fillId="2" borderId="0" xfId="0" applyFont="1" applyFill="1" applyAlignment="1">
      <alignment horizontal="center" vertical="center" wrapText="1"/>
    </xf>
    <xf numFmtId="0" fontId="10" fillId="2" borderId="6" xfId="0" applyFont="1" applyFill="1" applyBorder="1" applyAlignment="1">
      <alignment horizontal="center" vertical="center" wrapText="1"/>
    </xf>
    <xf numFmtId="0" fontId="3" fillId="2" borderId="15" xfId="0" applyFont="1" applyFill="1" applyBorder="1" applyAlignment="1">
      <alignment horizontal="left" vertical="top" wrapText="1"/>
    </xf>
    <xf numFmtId="0" fontId="3" fillId="2" borderId="13" xfId="0" applyFont="1" applyFill="1" applyBorder="1" applyAlignment="1">
      <alignment horizontal="left" vertical="top" wrapText="1"/>
    </xf>
    <xf numFmtId="0" fontId="4" fillId="2" borderId="1" xfId="0" applyFont="1" applyFill="1" applyBorder="1" applyAlignment="1">
      <alignment horizontal="justify" vertical="top" wrapText="1"/>
    </xf>
    <xf numFmtId="0" fontId="3" fillId="0" borderId="25" xfId="0" applyFont="1" applyFill="1" applyBorder="1" applyAlignment="1">
      <alignment horizontal="left" vertical="center" wrapText="1"/>
    </xf>
    <xf numFmtId="0" fontId="3" fillId="2" borderId="24" xfId="0" applyFont="1" applyFill="1" applyBorder="1" applyAlignment="1">
      <alignment horizontal="left" vertical="top" wrapText="1"/>
    </xf>
    <xf numFmtId="0" fontId="3" fillId="2" borderId="23"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25" xfId="0" applyFont="1" applyFill="1" applyBorder="1" applyAlignment="1">
      <alignment horizontal="left" vertical="top" wrapText="1"/>
    </xf>
    <xf numFmtId="0" fontId="3" fillId="0" borderId="10" xfId="0" applyFont="1" applyFill="1" applyBorder="1" applyAlignment="1">
      <alignment horizontal="left" vertical="top" wrapText="1"/>
    </xf>
    <xf numFmtId="4" fontId="3" fillId="0" borderId="25"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0" fontId="4" fillId="2" borderId="1" xfId="0" applyFont="1" applyFill="1" applyBorder="1" applyAlignment="1">
      <alignment horizontal="center" vertical="top"/>
    </xf>
    <xf numFmtId="0" fontId="13" fillId="2" borderId="1" xfId="0" applyFont="1" applyFill="1" applyBorder="1" applyAlignment="1">
      <alignment horizontal="left" vertical="top" wrapText="1"/>
    </xf>
    <xf numFmtId="0" fontId="4" fillId="2" borderId="1" xfId="0" applyFont="1" applyFill="1" applyBorder="1" applyAlignment="1">
      <alignment horizontal="justify" vertical="center" wrapText="1"/>
    </xf>
    <xf numFmtId="14" fontId="4" fillId="2" borderId="1" xfId="0" applyNumberFormat="1" applyFont="1" applyFill="1" applyBorder="1" applyAlignment="1">
      <alignment horizontal="center" vertical="top" wrapText="1"/>
    </xf>
    <xf numFmtId="0" fontId="14" fillId="2" borderId="1" xfId="0" applyFont="1" applyFill="1" applyBorder="1" applyAlignment="1">
      <alignment vertical="top" wrapText="1"/>
    </xf>
    <xf numFmtId="0" fontId="15" fillId="0" borderId="0" xfId="0" applyFont="1" applyAlignment="1">
      <alignment horizontal="center" vertical="top" wrapText="1"/>
    </xf>
    <xf numFmtId="0" fontId="16" fillId="0" borderId="0" xfId="0" applyFont="1" applyAlignment="1">
      <alignment horizontal="left" vertical="top" wrapText="1"/>
    </xf>
    <xf numFmtId="0" fontId="16" fillId="0" borderId="0" xfId="0" applyFont="1" applyAlignment="1">
      <alignment horizontal="center" vertical="top" wrapText="1"/>
    </xf>
    <xf numFmtId="0" fontId="16" fillId="0" borderId="0" xfId="0" applyFont="1" applyAlignment="1">
      <alignment horizontal="center" vertical="center" wrapText="1"/>
    </xf>
    <xf numFmtId="0" fontId="4" fillId="0" borderId="0" xfId="0" applyFont="1" applyAlignment="1">
      <alignment vertical="top"/>
    </xf>
    <xf numFmtId="0" fontId="4" fillId="0" borderId="0" xfId="0" applyFont="1" applyAlignment="1">
      <alignment horizontal="left" vertical="top"/>
    </xf>
    <xf numFmtId="0" fontId="4" fillId="0" borderId="0" xfId="0" applyFont="1"/>
    <xf numFmtId="0" fontId="4" fillId="0" borderId="0" xfId="0" applyFont="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top"/>
    </xf>
    <xf numFmtId="4" fontId="4" fillId="2" borderId="1" xfId="0" applyNumberFormat="1" applyFont="1" applyFill="1" applyBorder="1" applyAlignment="1">
      <alignment horizontal="center" vertical="top" wrapText="1"/>
    </xf>
    <xf numFmtId="0" fontId="14" fillId="0" borderId="1" xfId="0" applyFont="1" applyBorder="1" applyAlignment="1">
      <alignment horizontal="center" vertical="center" wrapText="1"/>
    </xf>
    <xf numFmtId="0" fontId="14" fillId="2" borderId="1" xfId="0" applyFont="1" applyFill="1" applyBorder="1" applyAlignment="1">
      <alignment horizontal="center"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0" fontId="4" fillId="3" borderId="0" xfId="0" applyFont="1" applyFill="1"/>
    <xf numFmtId="16" fontId="4"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0" fontId="0" fillId="4" borderId="0" xfId="0" applyFill="1" applyAlignment="1">
      <alignment horizontal="center" vertical="center" wrapText="1"/>
    </xf>
    <xf numFmtId="1" fontId="4" fillId="2" borderId="1" xfId="0" applyNumberFormat="1" applyFont="1" applyFill="1" applyBorder="1" applyAlignment="1">
      <alignment horizontal="center" vertical="top" wrapText="1"/>
    </xf>
    <xf numFmtId="167" fontId="4" fillId="2" borderId="1" xfId="0" applyNumberFormat="1" applyFont="1" applyFill="1" applyBorder="1" applyAlignment="1">
      <alignment horizontal="center" vertical="top" wrapText="1"/>
    </xf>
    <xf numFmtId="2" fontId="4" fillId="2" borderId="1" xfId="0" applyNumberFormat="1" applyFont="1" applyFill="1" applyBorder="1" applyAlignment="1">
      <alignment horizontal="center" vertical="top" wrapText="1"/>
    </xf>
    <xf numFmtId="1" fontId="4" fillId="2" borderId="1" xfId="0" applyNumberFormat="1" applyFont="1" applyFill="1" applyBorder="1" applyAlignment="1">
      <alignment horizontal="center" vertical="top"/>
    </xf>
    <xf numFmtId="0" fontId="4" fillId="6" borderId="0" xfId="0" applyFont="1" applyFill="1"/>
    <xf numFmtId="0" fontId="3" fillId="5" borderId="0" xfId="0" applyFont="1" applyFill="1" applyAlignment="1">
      <alignment horizontal="center" vertical="center" wrapText="1"/>
    </xf>
    <xf numFmtId="164" fontId="4" fillId="2" borderId="1" xfId="0" applyNumberFormat="1" applyFont="1" applyFill="1" applyBorder="1" applyAlignment="1">
      <alignment horizontal="center" vertical="top"/>
    </xf>
    <xf numFmtId="0" fontId="3" fillId="2" borderId="0" xfId="0" applyFont="1" applyFill="1" applyAlignment="1">
      <alignment horizontal="center" vertical="top" wrapText="1"/>
    </xf>
    <xf numFmtId="0" fontId="7" fillId="2" borderId="0" xfId="0" applyFont="1" applyFill="1" applyAlignment="1">
      <alignment horizontal="center" vertical="top" wrapText="1"/>
    </xf>
    <xf numFmtId="0" fontId="3" fillId="2" borderId="0" xfId="0" applyFont="1" applyFill="1" applyBorder="1" applyAlignment="1">
      <alignment horizontal="center" vertical="top" wrapText="1"/>
    </xf>
    <xf numFmtId="0" fontId="0" fillId="2" borderId="0" xfId="0" applyFill="1" applyAlignment="1">
      <alignment horizontal="left" vertical="top" wrapText="1"/>
    </xf>
    <xf numFmtId="0" fontId="0" fillId="2" borderId="0" xfId="0" applyFill="1" applyAlignment="1">
      <alignment horizontal="center" vertical="top" wrapText="1"/>
    </xf>
    <xf numFmtId="0" fontId="0" fillId="2" borderId="0" xfId="0" applyFill="1" applyAlignment="1">
      <alignment horizontal="center" vertical="center" wrapText="1"/>
    </xf>
    <xf numFmtId="0" fontId="7" fillId="2" borderId="0" xfId="0" applyFont="1" applyFill="1" applyAlignment="1">
      <alignment horizontal="left" vertical="top" wrapText="1"/>
    </xf>
    <xf numFmtId="0" fontId="3" fillId="2" borderId="0" xfId="0" applyFont="1" applyFill="1" applyAlignment="1">
      <alignment horizontal="center" vertical="center" wrapText="1"/>
    </xf>
    <xf numFmtId="0" fontId="0" fillId="2" borderId="0" xfId="0" applyFill="1" applyBorder="1" applyAlignment="1">
      <alignment horizontal="left" vertical="top" wrapText="1"/>
    </xf>
    <xf numFmtId="0" fontId="0" fillId="2" borderId="0" xfId="0" applyFill="1" applyBorder="1" applyAlignment="1">
      <alignment horizontal="center" vertical="top" wrapText="1"/>
    </xf>
    <xf numFmtId="1" fontId="4" fillId="7" borderId="1" xfId="0" applyNumberFormat="1" applyFont="1" applyFill="1" applyBorder="1" applyAlignment="1">
      <alignment horizontal="center" vertical="top" wrapText="1"/>
    </xf>
    <xf numFmtId="0" fontId="4" fillId="8" borderId="1" xfId="0" applyFont="1" applyFill="1" applyBorder="1" applyAlignment="1">
      <alignment horizontal="center" vertical="top" wrapText="1"/>
    </xf>
    <xf numFmtId="0" fontId="4" fillId="8" borderId="1" xfId="0" applyFont="1" applyFill="1" applyBorder="1" applyAlignment="1">
      <alignment horizontal="justify" vertical="top" wrapText="1"/>
    </xf>
    <xf numFmtId="0" fontId="0" fillId="8" borderId="0" xfId="0" applyFill="1" applyAlignment="1">
      <alignment horizontal="center" vertical="center" wrapText="1"/>
    </xf>
    <xf numFmtId="0" fontId="4" fillId="0" borderId="0" xfId="0" applyFont="1" applyAlignment="1">
      <alignment horizontal="right" vertical="top"/>
    </xf>
    <xf numFmtId="0" fontId="4" fillId="0" borderId="0" xfId="0" applyFont="1" applyAlignment="1">
      <alignment horizontal="right" vertical="top" wrapText="1"/>
    </xf>
    <xf numFmtId="0" fontId="4" fillId="2" borderId="1" xfId="0" applyFont="1" applyFill="1" applyBorder="1" applyAlignment="1">
      <alignment horizontal="center" vertical="top" wrapText="1"/>
    </xf>
    <xf numFmtId="49" fontId="4" fillId="2" borderId="1" xfId="0" applyNumberFormat="1" applyFont="1" applyFill="1" applyBorder="1" applyAlignment="1">
      <alignment horizontal="center" vertical="top"/>
    </xf>
    <xf numFmtId="0" fontId="23" fillId="2" borderId="1" xfId="0" applyFont="1" applyFill="1" applyBorder="1" applyAlignment="1">
      <alignment horizontal="center" vertical="top" wrapText="1"/>
    </xf>
    <xf numFmtId="0" fontId="0" fillId="0" borderId="0" xfId="0" applyFont="1" applyFill="1" applyAlignment="1">
      <alignment horizontal="left" vertical="top" wrapText="1"/>
    </xf>
    <xf numFmtId="0" fontId="7" fillId="0" borderId="0" xfId="0" applyFont="1" applyFill="1" applyAlignment="1">
      <alignment horizontal="left" vertical="top" wrapText="1"/>
    </xf>
    <xf numFmtId="0" fontId="4" fillId="0" borderId="1" xfId="0" applyFont="1" applyFill="1" applyBorder="1" applyAlignment="1">
      <alignment horizontal="justify" vertical="top" wrapText="1"/>
    </xf>
    <xf numFmtId="0" fontId="0" fillId="0" borderId="1" xfId="0" applyFont="1" applyFill="1" applyBorder="1" applyAlignment="1">
      <alignment horizontal="left" vertical="top" wrapText="1"/>
    </xf>
    <xf numFmtId="0" fontId="0" fillId="0" borderId="0" xfId="0" applyFont="1" applyFill="1" applyBorder="1" applyAlignment="1">
      <alignment horizontal="left" vertical="top" wrapText="1"/>
    </xf>
    <xf numFmtId="4" fontId="4" fillId="0" borderId="10" xfId="0" applyNumberFormat="1" applyFont="1" applyFill="1" applyBorder="1" applyAlignment="1">
      <alignment horizontal="center" vertical="top"/>
    </xf>
    <xf numFmtId="0" fontId="19" fillId="0" borderId="0" xfId="0" applyFont="1" applyFill="1" applyAlignment="1">
      <alignment horizontal="center" vertical="center" wrapText="1"/>
    </xf>
    <xf numFmtId="4" fontId="4" fillId="0" borderId="25" xfId="0" applyNumberFormat="1" applyFont="1" applyFill="1" applyBorder="1" applyAlignment="1">
      <alignment horizontal="center" vertical="top"/>
    </xf>
    <xf numFmtId="4" fontId="4" fillId="0" borderId="13" xfId="0" applyNumberFormat="1" applyFont="1" applyFill="1" applyBorder="1" applyAlignment="1">
      <alignment horizontal="center" vertical="top"/>
    </xf>
    <xf numFmtId="4" fontId="19" fillId="0" borderId="0" xfId="0" applyNumberFormat="1" applyFont="1" applyFill="1" applyAlignment="1">
      <alignment horizontal="center" vertical="center" wrapText="1"/>
    </xf>
    <xf numFmtId="4" fontId="4" fillId="0" borderId="1" xfId="0" applyNumberFormat="1" applyFont="1" applyFill="1" applyBorder="1" applyAlignment="1">
      <alignment horizontal="center" vertical="top"/>
    </xf>
    <xf numFmtId="167" fontId="5" fillId="0" borderId="10" xfId="0" applyNumberFormat="1" applyFont="1" applyFill="1" applyBorder="1" applyAlignment="1">
      <alignment horizontal="center" vertical="top" wrapText="1"/>
    </xf>
    <xf numFmtId="3" fontId="5" fillId="0" borderId="10" xfId="0" applyNumberFormat="1" applyFont="1" applyFill="1" applyBorder="1" applyAlignment="1">
      <alignment horizontal="center" vertical="top" wrapText="1"/>
    </xf>
    <xf numFmtId="167" fontId="3" fillId="0" borderId="11" xfId="0" applyNumberFormat="1" applyFont="1" applyFill="1" applyBorder="1" applyAlignment="1">
      <alignment horizontal="center" vertical="top" wrapText="1"/>
    </xf>
    <xf numFmtId="3" fontId="3" fillId="0" borderId="11" xfId="0" applyNumberFormat="1" applyFont="1" applyFill="1" applyBorder="1" applyAlignment="1">
      <alignment horizontal="center" vertical="top" wrapText="1"/>
    </xf>
    <xf numFmtId="167" fontId="3" fillId="0" borderId="17"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167" fontId="3" fillId="0" borderId="13"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wrapText="1"/>
    </xf>
    <xf numFmtId="167" fontId="3" fillId="0" borderId="4" xfId="0" applyNumberFormat="1" applyFont="1" applyFill="1" applyBorder="1" applyAlignment="1">
      <alignment horizontal="center" vertical="top" wrapText="1"/>
    </xf>
    <xf numFmtId="3" fontId="3" fillId="0" borderId="4" xfId="0" applyNumberFormat="1" applyFont="1" applyFill="1" applyBorder="1" applyAlignment="1">
      <alignment horizontal="center" vertical="top" wrapText="1"/>
    </xf>
    <xf numFmtId="167" fontId="8" fillId="0" borderId="1" xfId="0" applyNumberFormat="1" applyFont="1" applyFill="1" applyBorder="1" applyAlignment="1">
      <alignment horizontal="center" vertical="top" wrapText="1"/>
    </xf>
    <xf numFmtId="3" fontId="8" fillId="0" borderId="1" xfId="0" applyNumberFormat="1" applyFont="1" applyFill="1" applyBorder="1" applyAlignment="1">
      <alignment horizontal="center" vertical="top" wrapText="1"/>
    </xf>
    <xf numFmtId="167" fontId="3" fillId="0" borderId="1"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7" fontId="3" fillId="0" borderId="2" xfId="0" applyNumberFormat="1" applyFont="1" applyFill="1" applyBorder="1" applyAlignment="1">
      <alignment vertical="top" wrapText="1"/>
    </xf>
    <xf numFmtId="167" fontId="3" fillId="0" borderId="3" xfId="0" applyNumberFormat="1" applyFont="1" applyFill="1" applyBorder="1" applyAlignment="1">
      <alignment vertical="top" wrapText="1"/>
    </xf>
    <xf numFmtId="167" fontId="3" fillId="0" borderId="10" xfId="0" applyNumberFormat="1" applyFont="1" applyFill="1" applyBorder="1" applyAlignment="1">
      <alignment horizontal="center" vertical="top" wrapText="1"/>
    </xf>
    <xf numFmtId="3" fontId="3" fillId="0" borderId="10" xfId="0" applyNumberFormat="1" applyFont="1" applyFill="1" applyBorder="1" applyAlignment="1">
      <alignment horizontal="center" vertical="top" wrapText="1"/>
    </xf>
    <xf numFmtId="167" fontId="3" fillId="0" borderId="25" xfId="0" applyNumberFormat="1" applyFont="1" applyFill="1" applyBorder="1" applyAlignment="1">
      <alignment horizontal="center" vertical="top" wrapText="1"/>
    </xf>
    <xf numFmtId="3" fontId="3" fillId="0" borderId="25" xfId="0" applyNumberFormat="1" applyFont="1" applyFill="1" applyBorder="1" applyAlignment="1">
      <alignment horizontal="center" vertical="top" wrapText="1"/>
    </xf>
    <xf numFmtId="169" fontId="3" fillId="0" borderId="23" xfId="0" applyNumberFormat="1" applyFont="1" applyFill="1" applyBorder="1" applyAlignment="1">
      <alignment horizontal="center" vertical="top" wrapText="1"/>
    </xf>
    <xf numFmtId="169" fontId="3" fillId="0" borderId="10" xfId="0" applyNumberFormat="1" applyFont="1" applyFill="1" applyBorder="1" applyAlignment="1">
      <alignment horizontal="center" vertical="top" wrapText="1"/>
    </xf>
    <xf numFmtId="3" fontId="3" fillId="0" borderId="23" xfId="0" applyNumberFormat="1" applyFont="1" applyFill="1" applyBorder="1" applyAlignment="1">
      <alignment horizontal="center" vertical="top" wrapText="1"/>
    </xf>
    <xf numFmtId="169" fontId="1" fillId="0" borderId="0" xfId="0" applyNumberFormat="1" applyFont="1" applyFill="1" applyBorder="1" applyAlignment="1">
      <alignment horizontal="left" vertical="center" wrapText="1"/>
    </xf>
    <xf numFmtId="4" fontId="4" fillId="0" borderId="4" xfId="0" applyNumberFormat="1" applyFont="1" applyFill="1" applyBorder="1" applyAlignment="1">
      <alignment horizontal="center" vertical="top" wrapText="1"/>
    </xf>
    <xf numFmtId="0" fontId="4" fillId="2" borderId="1" xfId="0" applyFont="1" applyFill="1" applyBorder="1" applyAlignment="1">
      <alignment vertical="top" wrapText="1"/>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12" fillId="2" borderId="1" xfId="0" applyFont="1" applyFill="1" applyBorder="1" applyAlignment="1">
      <alignment horizontal="left" vertical="top" wrapText="1"/>
    </xf>
    <xf numFmtId="49" fontId="4" fillId="2" borderId="1" xfId="0" applyNumberFormat="1" applyFont="1" applyFill="1" applyBorder="1" applyAlignment="1">
      <alignment horizontal="center" vertical="center" wrapText="1"/>
    </xf>
    <xf numFmtId="167" fontId="3" fillId="0" borderId="21"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wrapText="1"/>
    </xf>
    <xf numFmtId="4" fontId="4" fillId="0" borderId="15"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xf>
    <xf numFmtId="164" fontId="4" fillId="0" borderId="10" xfId="0" applyNumberFormat="1" applyFont="1" applyFill="1" applyBorder="1" applyAlignment="1">
      <alignment horizontal="center" vertical="top"/>
    </xf>
    <xf numFmtId="3" fontId="4" fillId="0" borderId="10" xfId="0" applyNumberFormat="1" applyFont="1" applyFill="1" applyBorder="1" applyAlignment="1">
      <alignment horizontal="center" vertical="top"/>
    </xf>
    <xf numFmtId="164" fontId="4" fillId="0" borderId="25"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wrapText="1"/>
    </xf>
    <xf numFmtId="0" fontId="4" fillId="2" borderId="1" xfId="0" applyNumberFormat="1" applyFont="1" applyFill="1" applyBorder="1" applyAlignment="1">
      <alignment horizontal="justify" vertical="top" wrapText="1"/>
    </xf>
    <xf numFmtId="0" fontId="12"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20"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7" fillId="0" borderId="14" xfId="0" applyFont="1" applyFill="1" applyBorder="1" applyAlignment="1">
      <alignment horizontal="left" vertical="top" wrapText="1"/>
    </xf>
    <xf numFmtId="4" fontId="7" fillId="0" borderId="12" xfId="0" applyNumberFormat="1" applyFont="1" applyFill="1" applyBorder="1" applyAlignment="1">
      <alignment horizontal="center" vertical="top" wrapText="1"/>
    </xf>
    <xf numFmtId="0" fontId="4" fillId="0" borderId="15" xfId="0" applyFont="1" applyFill="1" applyBorder="1" applyAlignment="1">
      <alignment horizontal="left" vertical="top" wrapText="1"/>
    </xf>
    <xf numFmtId="0" fontId="23" fillId="0" borderId="15" xfId="0" applyFont="1" applyFill="1" applyBorder="1" applyAlignment="1">
      <alignment horizontal="left" vertical="top" wrapText="1"/>
    </xf>
    <xf numFmtId="4" fontId="4" fillId="0" borderId="13" xfId="0" applyNumberFormat="1" applyFont="1" applyFill="1" applyBorder="1" applyAlignment="1">
      <alignment horizontal="center" vertical="top" wrapText="1"/>
    </xf>
    <xf numFmtId="0" fontId="4" fillId="0" borderId="4" xfId="0" applyFont="1" applyFill="1" applyBorder="1" applyAlignment="1">
      <alignment horizontal="left" vertical="top" wrapText="1"/>
    </xf>
    <xf numFmtId="0" fontId="12" fillId="0" borderId="24" xfId="0" applyFont="1" applyFill="1" applyBorder="1" applyAlignment="1">
      <alignment horizontal="left" vertical="top" wrapText="1"/>
    </xf>
    <xf numFmtId="0" fontId="12" fillId="0" borderId="4" xfId="0" applyFont="1" applyFill="1" applyBorder="1" applyAlignment="1">
      <alignment horizontal="left" vertical="top" wrapText="1"/>
    </xf>
    <xf numFmtId="0" fontId="12" fillId="0" borderId="23" xfId="0" applyFont="1" applyFill="1" applyBorder="1" applyAlignment="1">
      <alignment horizontal="left" vertical="top" wrapText="1"/>
    </xf>
    <xf numFmtId="4" fontId="4" fillId="0" borderId="23" xfId="0" applyNumberFormat="1" applyFont="1" applyFill="1" applyBorder="1" applyAlignment="1">
      <alignment horizontal="center" vertical="top" wrapText="1"/>
    </xf>
    <xf numFmtId="0" fontId="4" fillId="0" borderId="1" xfId="0" applyFont="1" applyFill="1" applyBorder="1" applyAlignment="1">
      <alignment vertical="top" wrapText="1"/>
    </xf>
    <xf numFmtId="0" fontId="4" fillId="0" borderId="27" xfId="0" applyFont="1" applyFill="1" applyBorder="1" applyAlignment="1">
      <alignment vertical="top" wrapText="1"/>
    </xf>
    <xf numFmtId="0" fontId="4" fillId="0" borderId="23" xfId="0" applyFont="1" applyFill="1" applyBorder="1" applyAlignment="1">
      <alignment horizontal="left" vertical="top" wrapText="1"/>
    </xf>
    <xf numFmtId="4" fontId="4" fillId="0" borderId="11" xfId="0" applyNumberFormat="1" applyFont="1" applyFill="1" applyBorder="1" applyAlignment="1">
      <alignment horizontal="center" vertical="top" wrapText="1"/>
    </xf>
    <xf numFmtId="0" fontId="4" fillId="0" borderId="11" xfId="0" applyFont="1" applyFill="1" applyBorder="1" applyAlignment="1">
      <alignment horizontal="left" vertical="top" wrapText="1"/>
    </xf>
    <xf numFmtId="4" fontId="4" fillId="0" borderId="25" xfId="0" applyNumberFormat="1" applyFont="1" applyFill="1" applyBorder="1" applyAlignment="1">
      <alignment horizontal="center" vertical="top" wrapText="1"/>
    </xf>
    <xf numFmtId="4" fontId="4" fillId="0" borderId="15" xfId="0" applyNumberFormat="1" applyFont="1" applyFill="1" applyBorder="1" applyAlignment="1">
      <alignment horizontal="center" vertical="top"/>
    </xf>
    <xf numFmtId="4" fontId="4" fillId="0" borderId="11" xfId="0" applyNumberFormat="1" applyFont="1" applyFill="1" applyBorder="1" applyAlignment="1">
      <alignment horizontal="center" vertical="top"/>
    </xf>
    <xf numFmtId="0" fontId="19" fillId="0" borderId="0" xfId="0" applyFont="1" applyFill="1" applyBorder="1" applyAlignment="1">
      <alignment horizontal="left" vertical="center" wrapText="1"/>
    </xf>
    <xf numFmtId="0" fontId="19" fillId="0" borderId="0" xfId="0" applyFont="1" applyFill="1" applyBorder="1" applyAlignment="1">
      <alignment horizontal="center" vertical="center" wrapText="1"/>
    </xf>
    <xf numFmtId="49" fontId="4" fillId="0" borderId="1" xfId="0" applyNumberFormat="1" applyFont="1" applyBorder="1" applyAlignment="1">
      <alignment horizontal="center" vertical="top"/>
    </xf>
    <xf numFmtId="0" fontId="4" fillId="2" borderId="1" xfId="0" applyFont="1" applyFill="1" applyBorder="1" applyAlignment="1">
      <alignment horizontal="left" vertical="top"/>
    </xf>
    <xf numFmtId="0" fontId="13" fillId="2" borderId="1" xfId="0" applyFont="1" applyFill="1" applyBorder="1" applyAlignment="1">
      <alignment vertical="top" wrapText="1"/>
    </xf>
    <xf numFmtId="0" fontId="0" fillId="2" borderId="1" xfId="0" applyFill="1" applyBorder="1" applyAlignment="1">
      <alignment horizontal="left" vertical="top" wrapText="1"/>
    </xf>
    <xf numFmtId="0" fontId="0" fillId="2" borderId="1" xfId="0" applyFill="1" applyBorder="1" applyAlignment="1">
      <alignment horizontal="center" vertical="top" wrapText="1"/>
    </xf>
    <xf numFmtId="49" fontId="4" fillId="2"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0" xfId="0" applyFont="1" applyFill="1" applyBorder="1" applyAlignment="1">
      <alignment horizontal="left" vertical="top" wrapText="1"/>
    </xf>
    <xf numFmtId="0" fontId="4" fillId="0" borderId="13" xfId="0" applyFont="1" applyFill="1" applyBorder="1" applyAlignment="1">
      <alignment horizontal="left" vertical="top" wrapText="1"/>
    </xf>
    <xf numFmtId="0" fontId="4" fillId="0" borderId="25"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2" borderId="1" xfId="0" applyFont="1" applyFill="1" applyBorder="1" applyAlignment="1">
      <alignment horizontal="left" vertical="center" wrapText="1"/>
    </xf>
    <xf numFmtId="0" fontId="4" fillId="0" borderId="10" xfId="0" applyFont="1" applyFill="1" applyBorder="1" applyAlignment="1">
      <alignment horizontal="left" vertical="top" wrapText="1"/>
    </xf>
    <xf numFmtId="167" fontId="3" fillId="0" borderId="16" xfId="0" applyNumberFormat="1" applyFont="1" applyFill="1" applyBorder="1" applyAlignment="1">
      <alignment horizontal="left" vertical="top" wrapText="1"/>
    </xf>
    <xf numFmtId="167" fontId="3" fillId="0" borderId="21" xfId="0" applyNumberFormat="1" applyFont="1" applyFill="1" applyBorder="1" applyAlignment="1">
      <alignment horizontal="left" vertical="top" wrapText="1"/>
    </xf>
    <xf numFmtId="167" fontId="9" fillId="0" borderId="21" xfId="0" applyNumberFormat="1" applyFont="1" applyFill="1" applyBorder="1" applyAlignment="1">
      <alignment horizontal="left" vertical="top" wrapText="1"/>
    </xf>
    <xf numFmtId="167" fontId="3" fillId="0" borderId="17" xfId="0" applyNumberFormat="1" applyFont="1" applyFill="1" applyBorder="1" applyAlignment="1">
      <alignment horizontal="left" vertical="top" wrapText="1"/>
    </xf>
    <xf numFmtId="167" fontId="3" fillId="0" borderId="18" xfId="0" applyNumberFormat="1" applyFont="1" applyFill="1" applyBorder="1" applyAlignment="1">
      <alignment horizontal="left" vertical="top" wrapText="1"/>
    </xf>
    <xf numFmtId="167" fontId="8" fillId="0" borderId="1" xfId="0" applyNumberFormat="1" applyFont="1" applyFill="1" applyBorder="1" applyAlignment="1">
      <alignment horizontal="left" vertical="top" wrapText="1"/>
    </xf>
    <xf numFmtId="0" fontId="3" fillId="0" borderId="1" xfId="0" applyFont="1" applyFill="1" applyBorder="1" applyAlignment="1">
      <alignment horizontal="center" vertical="top" wrapText="1"/>
    </xf>
    <xf numFmtId="167" fontId="3" fillId="0" borderId="1" xfId="0" applyNumberFormat="1" applyFont="1" applyFill="1" applyBorder="1" applyAlignment="1">
      <alignment horizontal="left" vertical="top" wrapText="1"/>
    </xf>
    <xf numFmtId="0" fontId="10" fillId="0" borderId="0" xfId="0" applyFont="1" applyFill="1" applyAlignment="1">
      <alignment horizontal="center" vertical="center" wrapText="1"/>
    </xf>
    <xf numFmtId="167" fontId="3" fillId="0" borderId="5" xfId="0" applyNumberFormat="1" applyFont="1" applyFill="1" applyBorder="1" applyAlignment="1">
      <alignment vertical="top" wrapText="1"/>
    </xf>
    <xf numFmtId="0" fontId="10" fillId="0" borderId="6" xfId="0" applyFont="1" applyFill="1" applyBorder="1" applyAlignment="1">
      <alignment horizontal="center" vertical="center" wrapText="1"/>
    </xf>
    <xf numFmtId="167" fontId="3" fillId="0" borderId="24" xfId="0" applyNumberFormat="1" applyFont="1" applyFill="1" applyBorder="1" applyAlignment="1">
      <alignment horizontal="left" vertical="top" wrapText="1"/>
    </xf>
    <xf numFmtId="167" fontId="3" fillId="0" borderId="13" xfId="0" applyNumberFormat="1" applyFont="1" applyFill="1" applyBorder="1" applyAlignment="1">
      <alignment horizontal="left" vertical="top" wrapText="1"/>
    </xf>
    <xf numFmtId="167" fontId="3" fillId="0" borderId="25" xfId="0" applyNumberFormat="1" applyFont="1" applyFill="1" applyBorder="1" applyAlignment="1">
      <alignment horizontal="left" vertical="top" wrapText="1"/>
    </xf>
    <xf numFmtId="169" fontId="3" fillId="0" borderId="24" xfId="0" applyNumberFormat="1" applyFont="1" applyFill="1" applyBorder="1" applyAlignment="1">
      <alignment horizontal="left" vertical="top" wrapText="1"/>
    </xf>
    <xf numFmtId="169" fontId="3" fillId="0" borderId="13" xfId="0" applyNumberFormat="1" applyFont="1" applyFill="1" applyBorder="1" applyAlignment="1">
      <alignment horizontal="left" vertical="top" wrapText="1"/>
    </xf>
    <xf numFmtId="169" fontId="3" fillId="0" borderId="10" xfId="0" applyNumberFormat="1" applyFont="1" applyFill="1" applyBorder="1" applyAlignment="1">
      <alignment horizontal="left" vertical="top" wrapText="1"/>
    </xf>
    <xf numFmtId="169" fontId="3" fillId="0" borderId="25" xfId="0" applyNumberFormat="1" applyFont="1" applyFill="1" applyBorder="1" applyAlignment="1">
      <alignment horizontal="left" vertical="center" wrapText="1"/>
    </xf>
    <xf numFmtId="0" fontId="3" fillId="0" borderId="23" xfId="0" applyFont="1" applyFill="1" applyBorder="1" applyAlignment="1">
      <alignment horizontal="center" vertical="top" wrapText="1"/>
    </xf>
    <xf numFmtId="169" fontId="8" fillId="0" borderId="23" xfId="0" applyNumberFormat="1" applyFont="1" applyFill="1" applyBorder="1" applyAlignment="1">
      <alignment horizontal="left" vertical="top" wrapText="1"/>
    </xf>
    <xf numFmtId="169" fontId="3" fillId="0" borderId="23" xfId="0" applyNumberFormat="1" applyFont="1" applyFill="1" applyBorder="1" applyAlignment="1">
      <alignment horizontal="left" vertical="center" wrapText="1"/>
    </xf>
    <xf numFmtId="0" fontId="18" fillId="0" borderId="0" xfId="0" applyFont="1" applyFill="1" applyAlignment="1">
      <alignment horizontal="center" vertical="center" wrapText="1"/>
    </xf>
    <xf numFmtId="0" fontId="19" fillId="0" borderId="0" xfId="0" applyFont="1" applyFill="1" applyAlignment="1">
      <alignment horizontal="left" vertical="center" wrapText="1"/>
    </xf>
    <xf numFmtId="0" fontId="20" fillId="0" borderId="0" xfId="0" applyFont="1" applyFill="1" applyAlignment="1">
      <alignment horizontal="left" vertical="center" wrapText="1"/>
    </xf>
    <xf numFmtId="0" fontId="4" fillId="0" borderId="20" xfId="0" applyFont="1" applyFill="1" applyBorder="1" applyAlignment="1">
      <alignment horizontal="center" vertical="center" wrapText="1"/>
    </xf>
    <xf numFmtId="0" fontId="22" fillId="0" borderId="0" xfId="0" applyFont="1" applyFill="1" applyBorder="1" applyAlignment="1">
      <alignment horizontal="center" vertical="center" wrapText="1"/>
    </xf>
    <xf numFmtId="168" fontId="20" fillId="0" borderId="0" xfId="0" applyNumberFormat="1" applyFont="1" applyFill="1" applyBorder="1" applyAlignment="1">
      <alignment horizontal="center" vertical="center" wrapText="1"/>
    </xf>
    <xf numFmtId="4" fontId="20" fillId="0" borderId="0" xfId="0" applyNumberFormat="1" applyFont="1" applyFill="1" applyBorder="1" applyAlignment="1">
      <alignment horizontal="center" vertical="center" wrapText="1"/>
    </xf>
    <xf numFmtId="164" fontId="18" fillId="0" borderId="0" xfId="0" applyNumberFormat="1" applyFont="1" applyFill="1" applyBorder="1" applyAlignment="1">
      <alignment horizontal="center" vertical="center" wrapText="1"/>
    </xf>
    <xf numFmtId="164" fontId="21" fillId="0" borderId="0" xfId="0" applyNumberFormat="1" applyFont="1" applyFill="1" applyBorder="1" applyAlignment="1">
      <alignment horizontal="center" vertical="center" wrapText="1"/>
    </xf>
    <xf numFmtId="0" fontId="12"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164" fontId="18" fillId="0" borderId="37" xfId="0" applyNumberFormat="1" applyFont="1" applyFill="1" applyBorder="1" applyAlignment="1">
      <alignment horizontal="center" vertical="center" wrapText="1"/>
    </xf>
    <xf numFmtId="0" fontId="19" fillId="0" borderId="37" xfId="0" applyFont="1" applyFill="1" applyBorder="1" applyAlignment="1">
      <alignment horizontal="center" vertical="center" wrapText="1"/>
    </xf>
    <xf numFmtId="0" fontId="4" fillId="0" borderId="4" xfId="0" applyFont="1" applyFill="1" applyBorder="1" applyAlignment="1">
      <alignment horizontal="left" vertical="top" wrapText="1"/>
    </xf>
    <xf numFmtId="164" fontId="18" fillId="0" borderId="32" xfId="0" applyNumberFormat="1" applyFont="1" applyFill="1" applyBorder="1" applyAlignment="1">
      <alignment horizontal="center" vertical="center" wrapText="1"/>
    </xf>
    <xf numFmtId="0" fontId="19" fillId="0" borderId="32" xfId="0" applyFont="1" applyFill="1" applyBorder="1" applyAlignment="1">
      <alignment horizontal="center" vertical="center" wrapText="1"/>
    </xf>
    <xf numFmtId="0" fontId="4" fillId="0" borderId="18" xfId="0" applyFont="1" applyFill="1" applyBorder="1" applyAlignment="1">
      <alignment horizontal="center" vertical="top" wrapText="1"/>
    </xf>
    <xf numFmtId="0" fontId="4" fillId="0" borderId="28" xfId="0" applyFont="1" applyFill="1" applyBorder="1" applyAlignment="1">
      <alignment horizontal="center" vertical="top" wrapText="1"/>
    </xf>
    <xf numFmtId="0" fontId="20" fillId="0" borderId="0" xfId="0" applyFont="1" applyFill="1" applyBorder="1" applyAlignment="1">
      <alignment vertical="center" wrapText="1"/>
    </xf>
    <xf numFmtId="0" fontId="20" fillId="0" borderId="0" xfId="0" applyFont="1" applyFill="1" applyBorder="1" applyAlignment="1">
      <alignment horizontal="left" vertical="center" wrapText="1"/>
    </xf>
    <xf numFmtId="164" fontId="18" fillId="0" borderId="0" xfId="0" applyNumberFormat="1" applyFont="1" applyFill="1" applyBorder="1" applyAlignment="1">
      <alignment horizontal="center" vertical="center"/>
    </xf>
    <xf numFmtId="0" fontId="4" fillId="0" borderId="33" xfId="0" applyFont="1" applyFill="1" applyBorder="1" applyAlignment="1">
      <alignment horizontal="center" vertical="top" wrapText="1"/>
    </xf>
    <xf numFmtId="0" fontId="18" fillId="0" borderId="0" xfId="0" applyFont="1" applyFill="1" applyBorder="1" applyAlignment="1">
      <alignment horizontal="left" vertical="center" wrapText="1"/>
    </xf>
    <xf numFmtId="0" fontId="18" fillId="0"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169" fontId="3" fillId="0" borderId="10" xfId="0" applyNumberFormat="1" applyFont="1" applyFill="1" applyBorder="1" applyAlignment="1">
      <alignment horizontal="left" vertical="top" wrapText="1"/>
    </xf>
    <xf numFmtId="169" fontId="3" fillId="0" borderId="25" xfId="0" applyNumberFormat="1" applyFont="1" applyFill="1" applyBorder="1" applyAlignment="1">
      <alignment horizontal="left" vertical="top" wrapText="1"/>
    </xf>
    <xf numFmtId="4" fontId="4" fillId="2" borderId="10" xfId="0" applyNumberFormat="1" applyFont="1" applyFill="1" applyBorder="1" applyAlignment="1">
      <alignment horizontal="center" vertical="top" wrapText="1"/>
    </xf>
    <xf numFmtId="4" fontId="4" fillId="2" borderId="4" xfId="0" applyNumberFormat="1" applyFont="1" applyFill="1" applyBorder="1" applyAlignment="1">
      <alignment horizontal="center" vertical="top" wrapText="1"/>
    </xf>
    <xf numFmtId="0" fontId="7" fillId="2" borderId="0" xfId="0" applyFont="1" applyFill="1" applyAlignment="1">
      <alignment horizontal="center" vertical="center" wrapText="1"/>
    </xf>
    <xf numFmtId="0" fontId="4" fillId="2" borderId="0" xfId="0" applyFont="1" applyFill="1" applyAlignment="1">
      <alignment horizontal="right" vertical="top" wrapText="1"/>
    </xf>
    <xf numFmtId="0" fontId="7" fillId="2"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2"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25" xfId="0" applyFont="1" applyFill="1" applyBorder="1" applyAlignment="1">
      <alignment horizontal="left" vertical="top" wrapText="1"/>
    </xf>
    <xf numFmtId="0" fontId="3" fillId="0" borderId="10" xfId="0" applyFont="1" applyFill="1" applyBorder="1" applyAlignment="1">
      <alignment horizontal="center" vertical="top" wrapText="1"/>
    </xf>
    <xf numFmtId="0" fontId="3" fillId="0" borderId="25" xfId="0" applyFont="1" applyFill="1" applyBorder="1" applyAlignment="1">
      <alignment horizontal="center" vertical="top" wrapText="1"/>
    </xf>
    <xf numFmtId="0" fontId="3" fillId="0" borderId="10" xfId="0" applyFont="1" applyFill="1" applyBorder="1" applyAlignment="1">
      <alignment horizontal="left" vertical="top" wrapText="1"/>
    </xf>
    <xf numFmtId="0" fontId="3" fillId="0" borderId="25" xfId="0" applyFont="1" applyFill="1" applyBorder="1" applyAlignment="1">
      <alignment horizontal="left" vertical="top" wrapText="1"/>
    </xf>
    <xf numFmtId="0" fontId="3" fillId="2" borderId="10" xfId="0" applyFont="1" applyFill="1" applyBorder="1" applyAlignment="1">
      <alignment horizontal="center" vertical="top" wrapText="1"/>
    </xf>
    <xf numFmtId="0" fontId="3" fillId="2" borderId="25" xfId="0" applyFont="1" applyFill="1" applyBorder="1" applyAlignment="1">
      <alignment horizontal="center" vertical="top" wrapText="1"/>
    </xf>
    <xf numFmtId="0" fontId="9" fillId="0" borderId="0" xfId="0" applyFont="1" applyFill="1" applyAlignment="1">
      <alignment horizontal="center" vertical="center" wrapText="1"/>
    </xf>
    <xf numFmtId="0" fontId="7" fillId="0" borderId="0" xfId="0" applyFont="1" applyFill="1" applyAlignment="1">
      <alignment horizontal="center" vertical="center" wrapText="1"/>
    </xf>
    <xf numFmtId="0" fontId="8" fillId="2" borderId="24" xfId="0" applyFont="1" applyFill="1" applyBorder="1" applyAlignment="1">
      <alignment horizontal="left" vertical="top" wrapText="1"/>
    </xf>
    <xf numFmtId="0" fontId="8" fillId="2" borderId="23" xfId="0" applyFont="1" applyFill="1" applyBorder="1" applyAlignment="1">
      <alignment horizontal="left" vertical="top" wrapText="1"/>
    </xf>
    <xf numFmtId="0" fontId="8" fillId="2" borderId="4"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2" borderId="1" xfId="0" applyFont="1" applyFill="1" applyBorder="1" applyAlignment="1">
      <alignment horizontal="center" vertical="top" wrapText="1"/>
    </xf>
    <xf numFmtId="0" fontId="5" fillId="2" borderId="1" xfId="0" applyFont="1" applyFill="1" applyBorder="1" applyAlignment="1">
      <alignment horizontal="left" vertical="top" wrapText="1"/>
    </xf>
    <xf numFmtId="0" fontId="3" fillId="2" borderId="24"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24" xfId="0" applyFont="1" applyFill="1" applyBorder="1" applyAlignment="1">
      <alignment horizontal="left" vertical="top" wrapText="1"/>
    </xf>
    <xf numFmtId="0" fontId="3" fillId="2" borderId="23"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1" xfId="0" applyFont="1" applyFill="1" applyBorder="1" applyAlignment="1">
      <alignment horizontal="left" vertical="top" wrapText="1"/>
    </xf>
    <xf numFmtId="0" fontId="11" fillId="0" borderId="0" xfId="0" applyFont="1" applyFill="1" applyAlignment="1">
      <alignment horizontal="center" vertical="center" wrapText="1"/>
    </xf>
    <xf numFmtId="0" fontId="8" fillId="2" borderId="24" xfId="0" applyFont="1" applyFill="1" applyBorder="1" applyAlignment="1">
      <alignment horizontal="center" vertical="top" wrapText="1"/>
    </xf>
    <xf numFmtId="0" fontId="8" fillId="2" borderId="23" xfId="0" applyFont="1" applyFill="1" applyBorder="1" applyAlignment="1">
      <alignment horizontal="center" vertical="top" wrapText="1"/>
    </xf>
    <xf numFmtId="0" fontId="8" fillId="2" borderId="4" xfId="0" applyFont="1" applyFill="1" applyBorder="1" applyAlignment="1">
      <alignment horizontal="center" vertical="top" wrapText="1"/>
    </xf>
    <xf numFmtId="0" fontId="3" fillId="2" borderId="5"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4" fillId="0" borderId="0" xfId="0" applyFont="1" applyFill="1" applyAlignment="1">
      <alignment horizontal="right" vertical="center" wrapText="1"/>
    </xf>
    <xf numFmtId="167" fontId="8" fillId="0" borderId="24" xfId="0" applyNumberFormat="1" applyFont="1" applyFill="1" applyBorder="1" applyAlignment="1">
      <alignment horizontal="left" vertical="top" wrapText="1"/>
    </xf>
    <xf numFmtId="167" fontId="8" fillId="0" borderId="23" xfId="0" applyNumberFormat="1" applyFont="1" applyFill="1" applyBorder="1" applyAlignment="1">
      <alignment horizontal="left" vertical="top" wrapText="1"/>
    </xf>
    <xf numFmtId="167" fontId="8" fillId="0" borderId="4" xfId="0" applyNumberFormat="1" applyFont="1" applyFill="1" applyBorder="1" applyAlignment="1">
      <alignment horizontal="left" vertical="top" wrapText="1"/>
    </xf>
    <xf numFmtId="0" fontId="3" fillId="0" borderId="1" xfId="0" applyFont="1" applyFill="1" applyBorder="1" applyAlignment="1">
      <alignment horizontal="center" vertical="top" wrapText="1"/>
    </xf>
    <xf numFmtId="167" fontId="5" fillId="0" borderId="1" xfId="0" applyNumberFormat="1" applyFont="1" applyFill="1" applyBorder="1" applyAlignment="1">
      <alignment horizontal="left" vertical="top" wrapText="1"/>
    </xf>
    <xf numFmtId="0" fontId="8" fillId="0" borderId="24" xfId="0" applyFont="1" applyFill="1" applyBorder="1" applyAlignment="1">
      <alignment horizontal="center" vertical="top" wrapText="1"/>
    </xf>
    <xf numFmtId="0" fontId="8" fillId="0" borderId="23" xfId="0" applyFont="1" applyFill="1" applyBorder="1" applyAlignment="1">
      <alignment horizontal="center" vertical="top" wrapText="1"/>
    </xf>
    <xf numFmtId="0" fontId="8" fillId="0" borderId="4" xfId="0" applyFont="1" applyFill="1" applyBorder="1" applyAlignment="1">
      <alignment horizontal="center" vertical="top" wrapText="1"/>
    </xf>
    <xf numFmtId="169" fontId="3" fillId="0" borderId="10" xfId="0" applyNumberFormat="1" applyFont="1" applyFill="1" applyBorder="1" applyAlignment="1">
      <alignment horizontal="left" vertical="top" wrapText="1"/>
    </xf>
    <xf numFmtId="169" fontId="3" fillId="0" borderId="25" xfId="0" applyNumberFormat="1" applyFont="1" applyFill="1" applyBorder="1" applyAlignment="1">
      <alignment horizontal="left" vertical="top" wrapText="1"/>
    </xf>
    <xf numFmtId="169" fontId="3" fillId="0" borderId="24" xfId="0" applyNumberFormat="1" applyFont="1" applyFill="1" applyBorder="1" applyAlignment="1">
      <alignment horizontal="left" vertical="top" wrapText="1"/>
    </xf>
    <xf numFmtId="169" fontId="3" fillId="0" borderId="4" xfId="0" applyNumberFormat="1" applyFont="1" applyFill="1" applyBorder="1" applyAlignment="1">
      <alignment horizontal="left" vertical="top" wrapText="1"/>
    </xf>
    <xf numFmtId="0" fontId="3" fillId="0" borderId="24" xfId="0" applyFont="1" applyFill="1" applyBorder="1" applyAlignment="1">
      <alignment horizontal="center" vertical="top" wrapText="1"/>
    </xf>
    <xf numFmtId="0" fontId="3" fillId="0" borderId="4" xfId="0" applyFont="1" applyFill="1" applyBorder="1" applyAlignment="1">
      <alignment horizontal="center" vertical="top" wrapText="1"/>
    </xf>
    <xf numFmtId="169" fontId="3" fillId="0" borderId="23" xfId="0" applyNumberFormat="1" applyFont="1" applyFill="1" applyBorder="1" applyAlignment="1">
      <alignment horizontal="left" vertical="top" wrapText="1"/>
    </xf>
    <xf numFmtId="0" fontId="3" fillId="0" borderId="23" xfId="0" applyFont="1" applyFill="1" applyBorder="1" applyAlignment="1">
      <alignment horizontal="center" vertical="top" wrapText="1"/>
    </xf>
    <xf numFmtId="167" fontId="3" fillId="0" borderId="24" xfId="0" applyNumberFormat="1" applyFont="1" applyFill="1" applyBorder="1" applyAlignment="1">
      <alignment horizontal="left" vertical="top" wrapText="1"/>
    </xf>
    <xf numFmtId="167" fontId="3" fillId="0" borderId="23" xfId="0" applyNumberFormat="1" applyFont="1" applyFill="1" applyBorder="1" applyAlignment="1">
      <alignment horizontal="left" vertical="top" wrapText="1"/>
    </xf>
    <xf numFmtId="167" fontId="3" fillId="0" borderId="4" xfId="0" applyNumberFormat="1" applyFont="1" applyFill="1" applyBorder="1" applyAlignment="1">
      <alignment horizontal="left" vertical="top" wrapText="1"/>
    </xf>
    <xf numFmtId="0" fontId="4" fillId="0" borderId="24" xfId="0" applyFont="1" applyFill="1" applyBorder="1" applyAlignment="1">
      <alignment horizontal="left" vertical="top" wrapText="1"/>
    </xf>
    <xf numFmtId="0" fontId="4" fillId="0" borderId="23" xfId="0" applyFont="1" applyFill="1" applyBorder="1" applyAlignment="1">
      <alignment horizontal="left" vertical="top" wrapText="1"/>
    </xf>
    <xf numFmtId="0" fontId="4" fillId="0" borderId="31"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23" fillId="0" borderId="24" xfId="0" applyFont="1" applyFill="1" applyBorder="1" applyAlignment="1">
      <alignment horizontal="left" vertical="top" wrapText="1"/>
    </xf>
    <xf numFmtId="0" fontId="23" fillId="0" borderId="4" xfId="0" applyFont="1" applyFill="1" applyBorder="1" applyAlignment="1">
      <alignment horizontal="left" vertical="top" wrapText="1"/>
    </xf>
    <xf numFmtId="0" fontId="4" fillId="0" borderId="29" xfId="0" applyFont="1" applyFill="1" applyBorder="1" applyAlignment="1">
      <alignment horizontal="center" vertical="top" wrapText="1"/>
    </xf>
    <xf numFmtId="0" fontId="4" fillId="0" borderId="28" xfId="0" applyFont="1" applyFill="1" applyBorder="1" applyAlignment="1">
      <alignment horizontal="center" vertical="top" wrapText="1"/>
    </xf>
    <xf numFmtId="0" fontId="7" fillId="0" borderId="30" xfId="0" applyFont="1" applyFill="1" applyBorder="1" applyAlignment="1">
      <alignment horizontal="left" vertical="top" wrapText="1"/>
    </xf>
    <xf numFmtId="0" fontId="7" fillId="0" borderId="1" xfId="0" applyFont="1" applyFill="1" applyBorder="1" applyAlignment="1">
      <alignment horizontal="left" vertical="top" wrapText="1"/>
    </xf>
    <xf numFmtId="0" fontId="12" fillId="0" borderId="7" xfId="0" applyFont="1" applyFill="1" applyBorder="1" applyAlignment="1">
      <alignment horizontal="center" vertical="top" wrapText="1"/>
    </xf>
    <xf numFmtId="0" fontId="12" fillId="0" borderId="1" xfId="0" applyFont="1" applyFill="1" applyBorder="1" applyAlignment="1">
      <alignment horizontal="left" vertical="top" wrapText="1"/>
    </xf>
    <xf numFmtId="0" fontId="4" fillId="0" borderId="7"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9" xfId="0" applyFont="1" applyFill="1" applyBorder="1" applyAlignment="1">
      <alignment horizontal="center" vertical="top" wrapText="1"/>
    </xf>
    <xf numFmtId="0" fontId="20" fillId="0" borderId="0" xfId="0" applyFont="1" applyFill="1" applyAlignment="1">
      <alignment horizontal="center" vertical="center" wrapText="1"/>
    </xf>
    <xf numFmtId="0" fontId="18" fillId="0" borderId="38" xfId="0" applyFont="1" applyFill="1" applyBorder="1" applyAlignment="1">
      <alignment horizontal="right" vertical="center" wrapText="1"/>
    </xf>
    <xf numFmtId="0" fontId="4" fillId="0" borderId="10" xfId="0" applyFont="1" applyFill="1" applyBorder="1" applyAlignment="1">
      <alignment horizontal="left" vertical="top" wrapText="1"/>
    </xf>
    <xf numFmtId="0" fontId="4" fillId="0" borderId="13" xfId="0" applyFont="1" applyFill="1" applyBorder="1" applyAlignment="1">
      <alignment horizontal="left" vertical="top" wrapText="1"/>
    </xf>
    <xf numFmtId="0" fontId="4" fillId="0" borderId="25" xfId="0" applyFont="1" applyFill="1" applyBorder="1" applyAlignment="1">
      <alignment horizontal="left" vertical="top" wrapText="1"/>
    </xf>
    <xf numFmtId="0" fontId="4" fillId="0" borderId="10"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25" xfId="0" applyFont="1" applyFill="1" applyBorder="1" applyAlignment="1">
      <alignment horizontal="center" vertical="top" wrapText="1"/>
    </xf>
    <xf numFmtId="0" fontId="12" fillId="0" borderId="10"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25"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24"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26" xfId="0" applyFont="1" applyFill="1" applyBorder="1" applyAlignment="1">
      <alignment horizontal="center" vertical="top" wrapText="1"/>
    </xf>
    <xf numFmtId="0" fontId="4" fillId="0" borderId="11" xfId="0" applyFont="1" applyFill="1" applyBorder="1" applyAlignment="1">
      <alignment horizontal="left" vertical="top" wrapText="1"/>
    </xf>
    <xf numFmtId="0" fontId="4" fillId="0" borderId="21" xfId="0" applyFont="1" applyFill="1" applyBorder="1" applyAlignment="1">
      <alignment horizontal="center" vertical="top" wrapText="1"/>
    </xf>
    <xf numFmtId="0" fontId="4" fillId="0" borderId="35" xfId="0" applyFont="1" applyFill="1" applyBorder="1" applyAlignment="1">
      <alignment horizontal="center" vertical="top" wrapText="1"/>
    </xf>
    <xf numFmtId="0" fontId="4" fillId="0" borderId="16" xfId="0" applyFont="1" applyFill="1" applyBorder="1" applyAlignment="1">
      <alignment horizontal="center" vertical="top" wrapText="1"/>
    </xf>
    <xf numFmtId="0" fontId="23" fillId="0" borderId="10" xfId="0" applyFont="1" applyFill="1" applyBorder="1" applyAlignment="1">
      <alignment horizontal="left" vertical="top" wrapText="1"/>
    </xf>
    <xf numFmtId="0" fontId="23" fillId="0" borderId="25"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2" xfId="0" applyFont="1" applyFill="1" applyBorder="1" applyAlignment="1">
      <alignment horizontal="left" vertical="top" wrapText="1"/>
    </xf>
    <xf numFmtId="0" fontId="4" fillId="0" borderId="34" xfId="0" applyFont="1" applyFill="1" applyBorder="1" applyAlignment="1">
      <alignment horizontal="center" vertical="top" wrapText="1"/>
    </xf>
    <xf numFmtId="0" fontId="4" fillId="0" borderId="36" xfId="0" applyFont="1" applyFill="1" applyBorder="1" applyAlignment="1">
      <alignment horizontal="center" vertical="top" wrapText="1"/>
    </xf>
    <xf numFmtId="0" fontId="12" fillId="0" borderId="23" xfId="0" applyFont="1" applyFill="1" applyBorder="1" applyAlignment="1">
      <alignment horizontal="left" vertical="top" wrapText="1"/>
    </xf>
    <xf numFmtId="0" fontId="12" fillId="0" borderId="15" xfId="0" applyFont="1" applyFill="1" applyBorder="1" applyAlignment="1">
      <alignment horizontal="left" vertical="top" wrapText="1"/>
    </xf>
    <xf numFmtId="0" fontId="7"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right" vertical="center" wrapText="1"/>
    </xf>
    <xf numFmtId="0" fontId="7" fillId="0" borderId="0" xfId="0" applyFont="1" applyAlignment="1">
      <alignment horizontal="center"/>
    </xf>
    <xf numFmtId="49" fontId="4" fillId="2" borderId="1" xfId="0" applyNumberFormat="1" applyFont="1" applyFill="1" applyBorder="1" applyAlignment="1">
      <alignment horizontal="center" vertical="center" wrapText="1"/>
    </xf>
    <xf numFmtId="0" fontId="1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3" fillId="0" borderId="2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8" fillId="0" borderId="5"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5"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5" fillId="0" borderId="5"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1"/>
  <sheetViews>
    <sheetView tabSelected="1" view="pageBreakPreview" topLeftCell="A42" zoomScale="90" zoomScaleNormal="90" zoomScaleSheetLayoutView="90" zoomScalePageLayoutView="80" workbookViewId="0">
      <selection activeCell="E41" sqref="E41"/>
    </sheetView>
  </sheetViews>
  <sheetFormatPr defaultColWidth="11.42578125" defaultRowHeight="12.75" x14ac:dyDescent="0.2"/>
  <cols>
    <col min="1" max="1" width="10.85546875" style="102" customWidth="1"/>
    <col min="2" max="2" width="31.85546875" style="105" customWidth="1"/>
    <col min="3" max="3" width="19.28515625" style="106" customWidth="1"/>
    <col min="4" max="4" width="30.7109375" style="102" customWidth="1"/>
    <col min="5" max="5" width="66.28515625" style="102" customWidth="1"/>
    <col min="6" max="6" width="20.42578125" style="121" customWidth="1"/>
    <col min="7" max="7" width="33.28515625" style="105" customWidth="1"/>
    <col min="8" max="8" width="11.42578125" style="107"/>
    <col min="9" max="16384" width="11.42578125" style="20"/>
  </cols>
  <sheetData>
    <row r="1" spans="1:8" ht="15" customHeight="1" x14ac:dyDescent="0.2">
      <c r="F1" s="265" t="s">
        <v>219</v>
      </c>
      <c r="G1" s="265"/>
    </row>
    <row r="2" spans="1:8" ht="15" customHeight="1" x14ac:dyDescent="0.2">
      <c r="F2" s="265" t="s">
        <v>1</v>
      </c>
      <c r="G2" s="265"/>
    </row>
    <row r="3" spans="1:8" ht="15" customHeight="1" x14ac:dyDescent="0.2">
      <c r="F3" s="265" t="s">
        <v>2</v>
      </c>
      <c r="G3" s="265"/>
    </row>
    <row r="4" spans="1:8" ht="14.25" customHeight="1" x14ac:dyDescent="0.2"/>
    <row r="5" spans="1:8" ht="39" customHeight="1" x14ac:dyDescent="0.2">
      <c r="A5" s="264" t="s">
        <v>217</v>
      </c>
      <c r="B5" s="264"/>
      <c r="C5" s="264"/>
      <c r="D5" s="264"/>
      <c r="E5" s="264"/>
      <c r="F5" s="264"/>
      <c r="G5" s="264"/>
    </row>
    <row r="6" spans="1:8" ht="12.75" customHeight="1" x14ac:dyDescent="0.2">
      <c r="A6" s="264" t="s">
        <v>363</v>
      </c>
      <c r="B6" s="264"/>
      <c r="C6" s="264"/>
      <c r="D6" s="264"/>
      <c r="E6" s="264"/>
      <c r="F6" s="264"/>
      <c r="G6" s="264"/>
    </row>
    <row r="7" spans="1:8" ht="36.75" customHeight="1" x14ac:dyDescent="0.2">
      <c r="A7" s="103"/>
      <c r="B7" s="108"/>
      <c r="C7" s="103"/>
      <c r="D7" s="103"/>
      <c r="E7" s="103"/>
      <c r="F7" s="122"/>
      <c r="G7" s="108"/>
    </row>
    <row r="8" spans="1:8" ht="46.5" customHeight="1" x14ac:dyDescent="0.2">
      <c r="A8" s="268" t="s">
        <v>216</v>
      </c>
      <c r="B8" s="268" t="s">
        <v>90</v>
      </c>
      <c r="C8" s="268" t="s">
        <v>91</v>
      </c>
      <c r="D8" s="268" t="s">
        <v>220</v>
      </c>
      <c r="E8" s="268"/>
      <c r="F8" s="267" t="s">
        <v>239</v>
      </c>
      <c r="G8" s="269" t="s">
        <v>431</v>
      </c>
    </row>
    <row r="9" spans="1:8" ht="51.75" customHeight="1" x14ac:dyDescent="0.2">
      <c r="A9" s="268"/>
      <c r="B9" s="268"/>
      <c r="C9" s="268"/>
      <c r="D9" s="173" t="s">
        <v>277</v>
      </c>
      <c r="E9" s="259" t="s">
        <v>221</v>
      </c>
      <c r="F9" s="267"/>
      <c r="G9" s="269"/>
    </row>
    <row r="10" spans="1:8" ht="15" customHeight="1" x14ac:dyDescent="0.2">
      <c r="A10" s="173">
        <v>1</v>
      </c>
      <c r="B10" s="173">
        <v>2</v>
      </c>
      <c r="C10" s="173">
        <v>3</v>
      </c>
      <c r="D10" s="173">
        <v>4</v>
      </c>
      <c r="E10" s="259">
        <v>5</v>
      </c>
      <c r="F10" s="176">
        <v>8</v>
      </c>
      <c r="G10" s="173">
        <v>9</v>
      </c>
    </row>
    <row r="11" spans="1:8" ht="26.25" customHeight="1" x14ac:dyDescent="0.2">
      <c r="A11" s="173" t="s">
        <v>13</v>
      </c>
      <c r="B11" s="266" t="s">
        <v>103</v>
      </c>
      <c r="C11" s="266"/>
      <c r="D11" s="266"/>
      <c r="E11" s="266"/>
      <c r="F11" s="266"/>
      <c r="G11" s="266"/>
    </row>
    <row r="12" spans="1:8" ht="28.5" customHeight="1" x14ac:dyDescent="0.2">
      <c r="A12" s="173" t="s">
        <v>15</v>
      </c>
      <c r="B12" s="270" t="s">
        <v>140</v>
      </c>
      <c r="C12" s="270"/>
      <c r="D12" s="270"/>
      <c r="E12" s="270"/>
      <c r="F12" s="270"/>
      <c r="G12" s="270"/>
    </row>
    <row r="13" spans="1:8" ht="63" customHeight="1" x14ac:dyDescent="0.2">
      <c r="A13" s="118" t="s">
        <v>17</v>
      </c>
      <c r="B13" s="58" t="s">
        <v>107</v>
      </c>
      <c r="C13" s="118" t="s">
        <v>178</v>
      </c>
      <c r="D13" s="118" t="s">
        <v>247</v>
      </c>
      <c r="E13" s="58" t="s">
        <v>369</v>
      </c>
      <c r="F13" s="90" t="s">
        <v>278</v>
      </c>
      <c r="G13" s="212"/>
    </row>
    <row r="14" spans="1:8" s="94" customFormat="1" ht="75.75" customHeight="1" x14ac:dyDescent="0.2">
      <c r="A14" s="118" t="s">
        <v>19</v>
      </c>
      <c r="B14" s="58" t="s">
        <v>373</v>
      </c>
      <c r="C14" s="118" t="s">
        <v>178</v>
      </c>
      <c r="D14" s="58" t="s">
        <v>374</v>
      </c>
      <c r="E14" s="58" t="s">
        <v>432</v>
      </c>
      <c r="F14" s="90" t="s">
        <v>278</v>
      </c>
      <c r="G14" s="212"/>
      <c r="H14" s="107"/>
    </row>
    <row r="15" spans="1:8" s="94" customFormat="1" ht="25.5" customHeight="1" x14ac:dyDescent="0.2">
      <c r="A15" s="173" t="s">
        <v>123</v>
      </c>
      <c r="B15" s="270" t="s">
        <v>141</v>
      </c>
      <c r="C15" s="270"/>
      <c r="D15" s="270"/>
      <c r="E15" s="270"/>
      <c r="F15" s="270"/>
      <c r="G15" s="270"/>
      <c r="H15" s="107"/>
    </row>
    <row r="16" spans="1:8" s="94" customFormat="1" ht="179.25" customHeight="1" x14ac:dyDescent="0.2">
      <c r="A16" s="118" t="s">
        <v>143</v>
      </c>
      <c r="B16" s="58" t="s">
        <v>142</v>
      </c>
      <c r="C16" s="118" t="s">
        <v>252</v>
      </c>
      <c r="D16" s="118" t="s">
        <v>251</v>
      </c>
      <c r="E16" s="58" t="s">
        <v>433</v>
      </c>
      <c r="F16" s="90" t="s">
        <v>278</v>
      </c>
      <c r="G16" s="174"/>
      <c r="H16" s="107"/>
    </row>
    <row r="17" spans="1:8" s="94" customFormat="1" ht="24" customHeight="1" x14ac:dyDescent="0.2">
      <c r="A17" s="118" t="s">
        <v>124</v>
      </c>
      <c r="B17" s="271" t="s">
        <v>144</v>
      </c>
      <c r="C17" s="271"/>
      <c r="D17" s="271"/>
      <c r="E17" s="271"/>
      <c r="F17" s="271"/>
      <c r="G17" s="271"/>
      <c r="H17" s="107"/>
    </row>
    <row r="18" spans="1:8" s="94" customFormat="1" ht="77.25" customHeight="1" x14ac:dyDescent="0.2">
      <c r="A18" s="118" t="s">
        <v>125</v>
      </c>
      <c r="B18" s="58" t="s">
        <v>145</v>
      </c>
      <c r="C18" s="120" t="s">
        <v>428</v>
      </c>
      <c r="D18" s="118" t="s">
        <v>328</v>
      </c>
      <c r="E18" s="58" t="s">
        <v>327</v>
      </c>
      <c r="F18" s="90"/>
      <c r="G18" s="71"/>
      <c r="H18" s="107"/>
    </row>
    <row r="19" spans="1:8" s="94" customFormat="1" ht="109.5" customHeight="1" x14ac:dyDescent="0.2">
      <c r="A19" s="118" t="s">
        <v>126</v>
      </c>
      <c r="B19" s="58" t="s">
        <v>106</v>
      </c>
      <c r="C19" s="118" t="s">
        <v>254</v>
      </c>
      <c r="D19" s="118" t="s">
        <v>379</v>
      </c>
      <c r="E19" s="58" t="s">
        <v>370</v>
      </c>
      <c r="F19" s="90" t="s">
        <v>278</v>
      </c>
      <c r="G19" s="174"/>
      <c r="H19" s="107"/>
    </row>
    <row r="20" spans="1:8" s="115" customFormat="1" ht="47.25" hidden="1" customHeight="1" x14ac:dyDescent="0.2">
      <c r="A20" s="113" t="s">
        <v>156</v>
      </c>
      <c r="B20" s="114" t="s">
        <v>157</v>
      </c>
      <c r="C20" s="113" t="s">
        <v>254</v>
      </c>
      <c r="D20" s="118"/>
      <c r="E20" s="58"/>
      <c r="F20" s="123"/>
      <c r="G20" s="174"/>
    </row>
    <row r="21" spans="1:8" s="94" customFormat="1" ht="82.5" customHeight="1" x14ac:dyDescent="0.2">
      <c r="A21" s="118" t="s">
        <v>127</v>
      </c>
      <c r="B21" s="58" t="s">
        <v>146</v>
      </c>
      <c r="C21" s="118" t="s">
        <v>254</v>
      </c>
      <c r="D21" s="118" t="s">
        <v>378</v>
      </c>
      <c r="E21" s="58" t="s">
        <v>415</v>
      </c>
      <c r="F21" s="90" t="s">
        <v>278</v>
      </c>
      <c r="G21" s="174"/>
      <c r="H21" s="107"/>
    </row>
    <row r="22" spans="1:8" s="94" customFormat="1" ht="84.75" customHeight="1" x14ac:dyDescent="0.2">
      <c r="A22" s="118" t="s">
        <v>147</v>
      </c>
      <c r="B22" s="58" t="s">
        <v>149</v>
      </c>
      <c r="C22" s="120" t="s">
        <v>253</v>
      </c>
      <c r="D22" s="118" t="s">
        <v>416</v>
      </c>
      <c r="E22" s="58" t="s">
        <v>346</v>
      </c>
      <c r="F22" s="90" t="s">
        <v>278</v>
      </c>
      <c r="G22" s="174"/>
      <c r="H22" s="107"/>
    </row>
    <row r="23" spans="1:8" s="94" customFormat="1" ht="77.25" customHeight="1" x14ac:dyDescent="0.2">
      <c r="A23" s="118" t="s">
        <v>375</v>
      </c>
      <c r="B23" s="58" t="s">
        <v>376</v>
      </c>
      <c r="C23" s="118" t="s">
        <v>254</v>
      </c>
      <c r="D23" s="118" t="s">
        <v>417</v>
      </c>
      <c r="E23" s="58" t="s">
        <v>429</v>
      </c>
      <c r="F23" s="90" t="s">
        <v>278</v>
      </c>
      <c r="G23" s="174"/>
      <c r="H23" s="107"/>
    </row>
    <row r="24" spans="1:8" s="94" customFormat="1" ht="165" customHeight="1" x14ac:dyDescent="0.2">
      <c r="A24" s="118" t="s">
        <v>148</v>
      </c>
      <c r="B24" s="58" t="s">
        <v>113</v>
      </c>
      <c r="C24" s="118" t="s">
        <v>253</v>
      </c>
      <c r="D24" s="118" t="s">
        <v>377</v>
      </c>
      <c r="E24" s="58" t="s">
        <v>418</v>
      </c>
      <c r="F24" s="90" t="s">
        <v>278</v>
      </c>
      <c r="G24" s="174"/>
      <c r="H24" s="107"/>
    </row>
    <row r="25" spans="1:8" s="94" customFormat="1" ht="21.75" customHeight="1" x14ac:dyDescent="0.2">
      <c r="A25" s="118" t="s">
        <v>128</v>
      </c>
      <c r="B25" s="271" t="s">
        <v>223</v>
      </c>
      <c r="C25" s="271"/>
      <c r="D25" s="271"/>
      <c r="E25" s="271"/>
      <c r="F25" s="271"/>
      <c r="G25" s="271"/>
      <c r="H25" s="107"/>
    </row>
    <row r="26" spans="1:8" s="94" customFormat="1" ht="129.75" customHeight="1" x14ac:dyDescent="0.2">
      <c r="A26" s="118" t="s">
        <v>224</v>
      </c>
      <c r="B26" s="58" t="s">
        <v>225</v>
      </c>
      <c r="C26" s="120" t="s">
        <v>354</v>
      </c>
      <c r="D26" s="118" t="s">
        <v>244</v>
      </c>
      <c r="E26" s="58" t="s">
        <v>430</v>
      </c>
      <c r="F26" s="90" t="s">
        <v>278</v>
      </c>
      <c r="G26" s="174"/>
      <c r="H26" s="107"/>
    </row>
    <row r="27" spans="1:8" s="94" customFormat="1" ht="24" customHeight="1" x14ac:dyDescent="0.2">
      <c r="A27" s="118" t="s">
        <v>129</v>
      </c>
      <c r="B27" s="271" t="s">
        <v>226</v>
      </c>
      <c r="C27" s="271"/>
      <c r="D27" s="271"/>
      <c r="E27" s="271"/>
      <c r="F27" s="271"/>
      <c r="G27" s="271"/>
      <c r="H27" s="107"/>
    </row>
    <row r="28" spans="1:8" s="94" customFormat="1" ht="290.25" customHeight="1" x14ac:dyDescent="0.2">
      <c r="A28" s="118" t="s">
        <v>229</v>
      </c>
      <c r="B28" s="58" t="s">
        <v>227</v>
      </c>
      <c r="C28" s="118" t="s">
        <v>63</v>
      </c>
      <c r="D28" s="118" t="s">
        <v>434</v>
      </c>
      <c r="E28" s="58" t="s">
        <v>435</v>
      </c>
      <c r="F28" s="90" t="s">
        <v>349</v>
      </c>
      <c r="G28" s="174"/>
      <c r="H28" s="107"/>
    </row>
    <row r="29" spans="1:8" s="94" customFormat="1" ht="114" customHeight="1" x14ac:dyDescent="0.2">
      <c r="A29" s="118" t="s">
        <v>230</v>
      </c>
      <c r="B29" s="58" t="s">
        <v>228</v>
      </c>
      <c r="C29" s="118" t="s">
        <v>63</v>
      </c>
      <c r="D29" s="118" t="s">
        <v>314</v>
      </c>
      <c r="E29" s="58" t="s">
        <v>313</v>
      </c>
      <c r="F29" s="90"/>
      <c r="G29" s="174"/>
      <c r="H29" s="107"/>
    </row>
    <row r="30" spans="1:8" s="94" customFormat="1" ht="161.25" customHeight="1" x14ac:dyDescent="0.2">
      <c r="A30" s="118" t="s">
        <v>232</v>
      </c>
      <c r="B30" s="58" t="s">
        <v>231</v>
      </c>
      <c r="C30" s="118" t="s">
        <v>63</v>
      </c>
      <c r="D30" s="58" t="s">
        <v>238</v>
      </c>
      <c r="E30" s="58" t="s">
        <v>436</v>
      </c>
      <c r="F30" s="90" t="s">
        <v>349</v>
      </c>
      <c r="G30" s="174"/>
      <c r="H30" s="107"/>
    </row>
    <row r="31" spans="1:8" s="94" customFormat="1" ht="94.5" customHeight="1" x14ac:dyDescent="0.2">
      <c r="A31" s="118" t="s">
        <v>234</v>
      </c>
      <c r="B31" s="58" t="s">
        <v>233</v>
      </c>
      <c r="C31" s="118" t="s">
        <v>63</v>
      </c>
      <c r="D31" s="58" t="s">
        <v>255</v>
      </c>
      <c r="E31" s="58" t="s">
        <v>240</v>
      </c>
      <c r="F31" s="90" t="s">
        <v>278</v>
      </c>
      <c r="G31" s="174"/>
      <c r="H31" s="107"/>
    </row>
    <row r="32" spans="1:8" ht="23.25" customHeight="1" x14ac:dyDescent="0.2">
      <c r="A32" s="173" t="s">
        <v>21</v>
      </c>
      <c r="B32" s="266" t="s">
        <v>22</v>
      </c>
      <c r="C32" s="266"/>
      <c r="D32" s="266"/>
      <c r="E32" s="266"/>
      <c r="F32" s="266"/>
      <c r="G32" s="266"/>
    </row>
    <row r="33" spans="1:8" ht="23.25" customHeight="1" x14ac:dyDescent="0.2">
      <c r="A33" s="173" t="s">
        <v>23</v>
      </c>
      <c r="B33" s="270" t="s">
        <v>108</v>
      </c>
      <c r="C33" s="270"/>
      <c r="D33" s="270"/>
      <c r="E33" s="270"/>
      <c r="F33" s="270"/>
      <c r="G33" s="270"/>
    </row>
    <row r="34" spans="1:8" ht="324.75" customHeight="1" x14ac:dyDescent="0.2">
      <c r="A34" s="118" t="s">
        <v>24</v>
      </c>
      <c r="B34" s="157" t="s">
        <v>290</v>
      </c>
      <c r="C34" s="157" t="s">
        <v>289</v>
      </c>
      <c r="D34" s="157" t="s">
        <v>404</v>
      </c>
      <c r="E34" s="58" t="s">
        <v>405</v>
      </c>
      <c r="F34" s="90" t="s">
        <v>278</v>
      </c>
      <c r="G34" s="172"/>
    </row>
    <row r="35" spans="1:8" ht="165" customHeight="1" x14ac:dyDescent="0.2">
      <c r="A35" s="118" t="s">
        <v>27</v>
      </c>
      <c r="B35" s="58" t="s">
        <v>235</v>
      </c>
      <c r="C35" s="118" t="s">
        <v>245</v>
      </c>
      <c r="D35" s="58" t="s">
        <v>323</v>
      </c>
      <c r="E35" s="58" t="s">
        <v>279</v>
      </c>
      <c r="F35" s="90" t="s">
        <v>278</v>
      </c>
      <c r="G35" s="174"/>
    </row>
    <row r="36" spans="1:8" ht="54.75" customHeight="1" x14ac:dyDescent="0.2">
      <c r="A36" s="118" t="s">
        <v>181</v>
      </c>
      <c r="B36" s="58" t="s">
        <v>389</v>
      </c>
      <c r="C36" s="118" t="s">
        <v>182</v>
      </c>
      <c r="D36" s="58" t="s">
        <v>324</v>
      </c>
      <c r="E36" s="58" t="s">
        <v>393</v>
      </c>
      <c r="F36" s="90" t="s">
        <v>278</v>
      </c>
      <c r="G36" s="174"/>
    </row>
    <row r="37" spans="1:8" ht="66.75" customHeight="1" x14ac:dyDescent="0.2">
      <c r="A37" s="118" t="s">
        <v>159</v>
      </c>
      <c r="B37" s="58" t="s">
        <v>390</v>
      </c>
      <c r="C37" s="118" t="s">
        <v>246</v>
      </c>
      <c r="D37" s="58" t="s">
        <v>324</v>
      </c>
      <c r="E37" s="58" t="s">
        <v>348</v>
      </c>
      <c r="F37" s="90" t="s">
        <v>278</v>
      </c>
      <c r="G37" s="58"/>
    </row>
    <row r="38" spans="1:8" ht="97.5" customHeight="1" x14ac:dyDescent="0.2">
      <c r="A38" s="118" t="s">
        <v>183</v>
      </c>
      <c r="B38" s="58" t="s">
        <v>322</v>
      </c>
      <c r="C38" s="118" t="s">
        <v>184</v>
      </c>
      <c r="D38" s="58" t="s">
        <v>325</v>
      </c>
      <c r="E38" s="58" t="s">
        <v>392</v>
      </c>
      <c r="F38" s="90" t="s">
        <v>278</v>
      </c>
      <c r="G38" s="174"/>
    </row>
    <row r="39" spans="1:8" ht="21" customHeight="1" x14ac:dyDescent="0.2">
      <c r="A39" s="118"/>
      <c r="B39" s="72" t="s">
        <v>188</v>
      </c>
      <c r="C39" s="118"/>
      <c r="D39" s="118"/>
      <c r="E39" s="58"/>
      <c r="F39" s="123"/>
      <c r="G39" s="174"/>
    </row>
    <row r="40" spans="1:8" ht="163.5" customHeight="1" x14ac:dyDescent="0.2">
      <c r="A40" s="118" t="s">
        <v>185</v>
      </c>
      <c r="B40" s="58" t="s">
        <v>186</v>
      </c>
      <c r="C40" s="118" t="s">
        <v>184</v>
      </c>
      <c r="D40" s="58" t="s">
        <v>280</v>
      </c>
      <c r="E40" s="58" t="s">
        <v>347</v>
      </c>
      <c r="F40" s="90" t="s">
        <v>278</v>
      </c>
      <c r="G40" s="174"/>
    </row>
    <row r="41" spans="1:8" ht="147.75" customHeight="1" x14ac:dyDescent="0.2">
      <c r="A41" s="73" t="s">
        <v>153</v>
      </c>
      <c r="B41" s="58" t="s">
        <v>215</v>
      </c>
      <c r="C41" s="118" t="s">
        <v>63</v>
      </c>
      <c r="D41" s="58" t="s">
        <v>242</v>
      </c>
      <c r="E41" s="58" t="s">
        <v>391</v>
      </c>
      <c r="F41" s="90" t="s">
        <v>278</v>
      </c>
      <c r="G41" s="174"/>
    </row>
    <row r="42" spans="1:8" ht="99" customHeight="1" x14ac:dyDescent="0.2">
      <c r="A42" s="118" t="s">
        <v>166</v>
      </c>
      <c r="B42" s="58" t="s">
        <v>356</v>
      </c>
      <c r="C42" s="118" t="s">
        <v>187</v>
      </c>
      <c r="D42" s="58" t="s">
        <v>325</v>
      </c>
      <c r="E42" s="58" t="s">
        <v>348</v>
      </c>
      <c r="F42" s="90" t="s">
        <v>278</v>
      </c>
      <c r="G42" s="174"/>
    </row>
    <row r="43" spans="1:8" ht="15.75" x14ac:dyDescent="0.2">
      <c r="A43" s="118"/>
      <c r="B43" s="72" t="s">
        <v>188</v>
      </c>
      <c r="C43" s="118"/>
      <c r="D43" s="118"/>
      <c r="E43" s="118"/>
      <c r="F43" s="123"/>
      <c r="G43" s="174"/>
    </row>
    <row r="44" spans="1:8" ht="84" customHeight="1" x14ac:dyDescent="0.2">
      <c r="A44" s="118" t="s">
        <v>190</v>
      </c>
      <c r="B44" s="58" t="s">
        <v>189</v>
      </c>
      <c r="C44" s="118" t="s">
        <v>187</v>
      </c>
      <c r="D44" s="58" t="s">
        <v>281</v>
      </c>
      <c r="E44" s="58" t="s">
        <v>427</v>
      </c>
      <c r="F44" s="90" t="s">
        <v>278</v>
      </c>
      <c r="G44" s="174"/>
    </row>
    <row r="45" spans="1:8" ht="81" customHeight="1" x14ac:dyDescent="0.2">
      <c r="A45" s="118" t="s">
        <v>191</v>
      </c>
      <c r="B45" s="58" t="s">
        <v>355</v>
      </c>
      <c r="C45" s="118" t="s">
        <v>63</v>
      </c>
      <c r="D45" s="58" t="s">
        <v>326</v>
      </c>
      <c r="E45" s="58" t="s">
        <v>311</v>
      </c>
      <c r="F45" s="90" t="s">
        <v>278</v>
      </c>
      <c r="G45" s="174"/>
    </row>
    <row r="46" spans="1:8" ht="178.5" customHeight="1" x14ac:dyDescent="0.2">
      <c r="A46" s="118" t="s">
        <v>192</v>
      </c>
      <c r="B46" s="58" t="s">
        <v>150</v>
      </c>
      <c r="C46" s="118" t="s">
        <v>63</v>
      </c>
      <c r="D46" s="58" t="s">
        <v>150</v>
      </c>
      <c r="E46" s="58" t="s">
        <v>420</v>
      </c>
      <c r="F46" s="90" t="s">
        <v>278</v>
      </c>
      <c r="G46" s="174"/>
    </row>
    <row r="47" spans="1:8" ht="115.5" customHeight="1" x14ac:dyDescent="0.2">
      <c r="A47" s="73" t="s">
        <v>193</v>
      </c>
      <c r="B47" s="58" t="s">
        <v>353</v>
      </c>
      <c r="C47" s="118" t="s">
        <v>63</v>
      </c>
      <c r="D47" s="58" t="s">
        <v>352</v>
      </c>
      <c r="E47" s="58" t="s">
        <v>351</v>
      </c>
      <c r="F47" s="90" t="s">
        <v>349</v>
      </c>
      <c r="G47" s="174"/>
    </row>
    <row r="48" spans="1:8" s="94" customFormat="1" ht="177" customHeight="1" x14ac:dyDescent="0.2">
      <c r="A48" s="118" t="s">
        <v>236</v>
      </c>
      <c r="B48" s="58" t="s">
        <v>408</v>
      </c>
      <c r="C48" s="118" t="s">
        <v>63</v>
      </c>
      <c r="D48" s="118" t="s">
        <v>315</v>
      </c>
      <c r="E48" s="58" t="s">
        <v>419</v>
      </c>
      <c r="F48" s="90" t="s">
        <v>278</v>
      </c>
      <c r="G48" s="174"/>
      <c r="H48" s="107"/>
    </row>
    <row r="49" spans="1:8" s="115" customFormat="1" ht="192" customHeight="1" x14ac:dyDescent="0.2">
      <c r="A49" s="118" t="s">
        <v>256</v>
      </c>
      <c r="B49" s="58" t="s">
        <v>282</v>
      </c>
      <c r="C49" s="118" t="s">
        <v>257</v>
      </c>
      <c r="D49" s="118" t="s">
        <v>316</v>
      </c>
      <c r="E49" s="58" t="s">
        <v>410</v>
      </c>
      <c r="F49" s="90" t="s">
        <v>278</v>
      </c>
      <c r="G49" s="174"/>
    </row>
    <row r="50" spans="1:8" s="115" customFormat="1" ht="67.5" customHeight="1" x14ac:dyDescent="0.2">
      <c r="A50" s="118" t="s">
        <v>237</v>
      </c>
      <c r="B50" s="58" t="s">
        <v>388</v>
      </c>
      <c r="C50" s="118" t="s">
        <v>63</v>
      </c>
      <c r="D50" s="118" t="s">
        <v>283</v>
      </c>
      <c r="E50" s="58" t="s">
        <v>317</v>
      </c>
      <c r="F50" s="90" t="s">
        <v>349</v>
      </c>
      <c r="G50" s="174"/>
    </row>
    <row r="51" spans="1:8" s="115" customFormat="1" ht="96" customHeight="1" x14ac:dyDescent="0.2">
      <c r="A51" s="118" t="s">
        <v>394</v>
      </c>
      <c r="B51" s="58" t="s">
        <v>398</v>
      </c>
      <c r="C51" s="118" t="s">
        <v>399</v>
      </c>
      <c r="D51" s="118" t="s">
        <v>407</v>
      </c>
      <c r="E51" s="58" t="s">
        <v>406</v>
      </c>
      <c r="F51" s="90" t="s">
        <v>278</v>
      </c>
      <c r="G51" s="174"/>
    </row>
    <row r="52" spans="1:8" s="115" customFormat="1" ht="81" customHeight="1" x14ac:dyDescent="0.2">
      <c r="A52" s="118" t="s">
        <v>395</v>
      </c>
      <c r="B52" s="58" t="s">
        <v>400</v>
      </c>
      <c r="C52" s="118" t="s">
        <v>401</v>
      </c>
      <c r="D52" s="118" t="s">
        <v>407</v>
      </c>
      <c r="E52" s="58" t="s">
        <v>409</v>
      </c>
      <c r="F52" s="90" t="s">
        <v>278</v>
      </c>
      <c r="G52" s="174"/>
    </row>
    <row r="53" spans="1:8" s="115" customFormat="1" ht="204.75" customHeight="1" x14ac:dyDescent="0.2">
      <c r="A53" s="118" t="s">
        <v>396</v>
      </c>
      <c r="B53" s="58" t="s">
        <v>402</v>
      </c>
      <c r="C53" s="118" t="s">
        <v>63</v>
      </c>
      <c r="D53" s="118" t="s">
        <v>412</v>
      </c>
      <c r="E53" s="58" t="s">
        <v>411</v>
      </c>
      <c r="F53" s="90" t="s">
        <v>278</v>
      </c>
      <c r="G53" s="174"/>
    </row>
    <row r="54" spans="1:8" s="115" customFormat="1" ht="63.75" customHeight="1" x14ac:dyDescent="0.2">
      <c r="A54" s="118" t="s">
        <v>397</v>
      </c>
      <c r="B54" s="58" t="s">
        <v>403</v>
      </c>
      <c r="C54" s="118" t="s">
        <v>63</v>
      </c>
      <c r="D54" s="118" t="s">
        <v>413</v>
      </c>
      <c r="E54" s="58" t="s">
        <v>414</v>
      </c>
      <c r="F54" s="90" t="s">
        <v>278</v>
      </c>
      <c r="G54" s="174"/>
    </row>
    <row r="55" spans="1:8" s="100" customFormat="1" ht="25.5" customHeight="1" x14ac:dyDescent="0.2">
      <c r="A55" s="173" t="s">
        <v>70</v>
      </c>
      <c r="B55" s="270" t="s">
        <v>71</v>
      </c>
      <c r="C55" s="270"/>
      <c r="D55" s="270"/>
      <c r="E55" s="270"/>
      <c r="F55" s="270"/>
      <c r="G55" s="270"/>
      <c r="H55" s="109"/>
    </row>
    <row r="56" spans="1:8" s="21" customFormat="1" ht="65.25" customHeight="1" x14ac:dyDescent="0.2">
      <c r="A56" s="118" t="s">
        <v>72</v>
      </c>
      <c r="B56" s="58" t="s">
        <v>109</v>
      </c>
      <c r="C56" s="118" t="s">
        <v>307</v>
      </c>
      <c r="D56" s="58" t="s">
        <v>284</v>
      </c>
      <c r="E56" s="58"/>
      <c r="F56" s="123"/>
      <c r="G56" s="58"/>
      <c r="H56" s="109"/>
    </row>
    <row r="57" spans="1:8" s="21" customFormat="1" ht="178.5" customHeight="1" x14ac:dyDescent="0.2">
      <c r="A57" s="73" t="s">
        <v>73</v>
      </c>
      <c r="B57" s="58" t="s">
        <v>194</v>
      </c>
      <c r="C57" s="118" t="s">
        <v>306</v>
      </c>
      <c r="D57" s="58" t="s">
        <v>285</v>
      </c>
      <c r="E57" s="58" t="s">
        <v>421</v>
      </c>
      <c r="F57" s="90" t="s">
        <v>278</v>
      </c>
      <c r="G57" s="174"/>
      <c r="H57" s="109"/>
    </row>
    <row r="58" spans="1:8" s="21" customFormat="1" ht="225.75" customHeight="1" x14ac:dyDescent="0.2">
      <c r="A58" s="73" t="s">
        <v>74</v>
      </c>
      <c r="B58" s="58" t="s">
        <v>110</v>
      </c>
      <c r="C58" s="118" t="s">
        <v>305</v>
      </c>
      <c r="D58" s="58" t="s">
        <v>385</v>
      </c>
      <c r="E58" s="58" t="s">
        <v>383</v>
      </c>
      <c r="F58" s="90" t="s">
        <v>278</v>
      </c>
      <c r="G58" s="202"/>
      <c r="H58" s="109"/>
    </row>
    <row r="59" spans="1:8" s="21" customFormat="1" ht="129" customHeight="1" x14ac:dyDescent="0.2">
      <c r="A59" s="73" t="s">
        <v>78</v>
      </c>
      <c r="B59" s="58" t="s">
        <v>111</v>
      </c>
      <c r="C59" s="118" t="s">
        <v>302</v>
      </c>
      <c r="D59" s="58" t="s">
        <v>384</v>
      </c>
      <c r="E59" s="58" t="s">
        <v>381</v>
      </c>
      <c r="F59" s="90" t="s">
        <v>278</v>
      </c>
      <c r="G59" s="58"/>
      <c r="H59" s="109"/>
    </row>
    <row r="60" spans="1:8" s="21" customFormat="1" ht="135.75" customHeight="1" x14ac:dyDescent="0.2">
      <c r="A60" s="73" t="s">
        <v>79</v>
      </c>
      <c r="B60" s="58" t="s">
        <v>112</v>
      </c>
      <c r="C60" s="118" t="s">
        <v>301</v>
      </c>
      <c r="D60" s="58" t="s">
        <v>286</v>
      </c>
      <c r="E60" s="58" t="s">
        <v>382</v>
      </c>
      <c r="F60" s="90" t="s">
        <v>278</v>
      </c>
      <c r="G60" s="58"/>
      <c r="H60" s="109"/>
    </row>
    <row r="61" spans="1:8" s="21" customFormat="1" ht="65.25" customHeight="1" x14ac:dyDescent="0.2">
      <c r="A61" s="73" t="s">
        <v>258</v>
      </c>
      <c r="B61" s="58" t="s">
        <v>259</v>
      </c>
      <c r="C61" s="118" t="s">
        <v>300</v>
      </c>
      <c r="D61" s="58" t="s">
        <v>284</v>
      </c>
      <c r="E61" s="58"/>
      <c r="F61" s="123"/>
      <c r="G61" s="58"/>
      <c r="H61" s="109"/>
    </row>
    <row r="62" spans="1:8" s="21" customFormat="1" ht="66" customHeight="1" x14ac:dyDescent="0.2">
      <c r="A62" s="73" t="s">
        <v>261</v>
      </c>
      <c r="B62" s="58" t="s">
        <v>260</v>
      </c>
      <c r="C62" s="118" t="s">
        <v>299</v>
      </c>
      <c r="D62" s="58" t="s">
        <v>284</v>
      </c>
      <c r="E62" s="58"/>
      <c r="F62" s="123"/>
      <c r="G62" s="58"/>
      <c r="H62" s="109"/>
    </row>
    <row r="63" spans="1:8" ht="105" customHeight="1" x14ac:dyDescent="0.2">
      <c r="A63" s="73" t="s">
        <v>195</v>
      </c>
      <c r="B63" s="58" t="s">
        <v>130</v>
      </c>
      <c r="C63" s="118" t="s">
        <v>298</v>
      </c>
      <c r="D63" s="58" t="s">
        <v>312</v>
      </c>
      <c r="E63" s="58" t="s">
        <v>380</v>
      </c>
      <c r="F63" s="90" t="s">
        <v>278</v>
      </c>
      <c r="G63" s="58"/>
    </row>
    <row r="64" spans="1:8" ht="63.75" customHeight="1" x14ac:dyDescent="0.2">
      <c r="A64" s="73" t="s">
        <v>262</v>
      </c>
      <c r="B64" s="58" t="s">
        <v>304</v>
      </c>
      <c r="C64" s="118" t="s">
        <v>303</v>
      </c>
      <c r="D64" s="58" t="s">
        <v>284</v>
      </c>
      <c r="E64" s="58"/>
      <c r="F64" s="123"/>
      <c r="G64" s="58"/>
    </row>
    <row r="65" spans="1:7" ht="76.5" customHeight="1" x14ac:dyDescent="0.2">
      <c r="A65" s="73" t="s">
        <v>263</v>
      </c>
      <c r="B65" s="58" t="s">
        <v>265</v>
      </c>
      <c r="C65" s="118" t="s">
        <v>294</v>
      </c>
      <c r="D65" s="58" t="s">
        <v>284</v>
      </c>
      <c r="E65" s="58"/>
      <c r="F65" s="123"/>
      <c r="G65" s="58"/>
    </row>
    <row r="66" spans="1:7" ht="63.75" customHeight="1" x14ac:dyDescent="0.2">
      <c r="A66" s="73" t="s">
        <v>264</v>
      </c>
      <c r="B66" s="58" t="s">
        <v>266</v>
      </c>
      <c r="C66" s="118" t="s">
        <v>295</v>
      </c>
      <c r="D66" s="58" t="s">
        <v>284</v>
      </c>
      <c r="E66" s="58"/>
      <c r="F66" s="123"/>
      <c r="G66" s="58"/>
    </row>
    <row r="67" spans="1:7" ht="69" customHeight="1" x14ac:dyDescent="0.2">
      <c r="A67" s="73" t="s">
        <v>196</v>
      </c>
      <c r="B67" s="58" t="s">
        <v>207</v>
      </c>
      <c r="C67" s="118" t="s">
        <v>296</v>
      </c>
      <c r="D67" s="58" t="s">
        <v>243</v>
      </c>
      <c r="E67" s="58" t="s">
        <v>422</v>
      </c>
      <c r="F67" s="90" t="s">
        <v>278</v>
      </c>
      <c r="G67" s="58"/>
    </row>
    <row r="68" spans="1:7" ht="144.75" customHeight="1" x14ac:dyDescent="0.2">
      <c r="A68" s="73" t="s">
        <v>197</v>
      </c>
      <c r="B68" s="58" t="s">
        <v>198</v>
      </c>
      <c r="C68" s="118" t="s">
        <v>297</v>
      </c>
      <c r="D68" s="58" t="s">
        <v>243</v>
      </c>
      <c r="E68" s="58" t="s">
        <v>423</v>
      </c>
      <c r="F68" s="90" t="s">
        <v>278</v>
      </c>
      <c r="G68" s="58"/>
    </row>
    <row r="69" spans="1:7" ht="96" customHeight="1" x14ac:dyDescent="0.2">
      <c r="A69" s="73" t="s">
        <v>167</v>
      </c>
      <c r="B69" s="58" t="s">
        <v>199</v>
      </c>
      <c r="C69" s="118" t="s">
        <v>63</v>
      </c>
      <c r="D69" s="58" t="s">
        <v>199</v>
      </c>
      <c r="E69" s="58" t="s">
        <v>350</v>
      </c>
      <c r="F69" s="90" t="s">
        <v>278</v>
      </c>
      <c r="G69" s="203"/>
    </row>
    <row r="70" spans="1:7" ht="215.25" customHeight="1" x14ac:dyDescent="0.2">
      <c r="A70" s="73" t="s">
        <v>154</v>
      </c>
      <c r="B70" s="58" t="s">
        <v>151</v>
      </c>
      <c r="C70" s="118" t="s">
        <v>63</v>
      </c>
      <c r="D70" s="58" t="s">
        <v>293</v>
      </c>
      <c r="E70" s="58" t="s">
        <v>424</v>
      </c>
      <c r="F70" s="90" t="s">
        <v>278</v>
      </c>
      <c r="G70" s="58"/>
    </row>
    <row r="71" spans="1:7" ht="82.5" customHeight="1" x14ac:dyDescent="0.2">
      <c r="A71" s="72" t="s">
        <v>200</v>
      </c>
      <c r="B71" s="58" t="s">
        <v>201</v>
      </c>
      <c r="C71" s="118" t="s">
        <v>202</v>
      </c>
      <c r="D71" s="118"/>
      <c r="E71" s="118"/>
      <c r="F71" s="124"/>
      <c r="G71" s="203"/>
    </row>
    <row r="72" spans="1:7" ht="15.75" x14ac:dyDescent="0.2">
      <c r="A72" s="72"/>
      <c r="B72" s="58" t="s">
        <v>203</v>
      </c>
      <c r="C72" s="118"/>
      <c r="D72" s="118"/>
      <c r="E72" s="118"/>
      <c r="F72" s="124"/>
      <c r="G72" s="203"/>
    </row>
    <row r="73" spans="1:7" ht="111.75" customHeight="1" x14ac:dyDescent="0.2">
      <c r="A73" s="72" t="s">
        <v>204</v>
      </c>
      <c r="B73" s="58" t="s">
        <v>321</v>
      </c>
      <c r="C73" s="118" t="s">
        <v>202</v>
      </c>
      <c r="D73" s="58" t="s">
        <v>387</v>
      </c>
      <c r="E73" s="58" t="s">
        <v>386</v>
      </c>
      <c r="F73" s="90"/>
      <c r="G73" s="58"/>
    </row>
    <row r="74" spans="1:7" ht="96" customHeight="1" x14ac:dyDescent="0.2">
      <c r="A74" s="72" t="s">
        <v>287</v>
      </c>
      <c r="B74" s="58" t="s">
        <v>292</v>
      </c>
      <c r="C74" s="118" t="s">
        <v>202</v>
      </c>
      <c r="D74" s="118" t="s">
        <v>288</v>
      </c>
      <c r="E74" s="171" t="s">
        <v>425</v>
      </c>
      <c r="F74" s="90" t="s">
        <v>278</v>
      </c>
      <c r="G74" s="203"/>
    </row>
    <row r="75" spans="1:7" ht="198" customHeight="1" x14ac:dyDescent="0.2">
      <c r="A75" s="174" t="s">
        <v>205</v>
      </c>
      <c r="B75" s="174" t="s">
        <v>206</v>
      </c>
      <c r="C75" s="118" t="s">
        <v>63</v>
      </c>
      <c r="D75" s="118" t="s">
        <v>291</v>
      </c>
      <c r="E75" s="171" t="s">
        <v>426</v>
      </c>
      <c r="F75" s="90" t="s">
        <v>278</v>
      </c>
      <c r="G75" s="204"/>
    </row>
    <row r="76" spans="1:7" x14ac:dyDescent="0.2">
      <c r="A76" s="104"/>
      <c r="B76" s="110"/>
      <c r="C76" s="111"/>
      <c r="D76" s="104"/>
      <c r="E76" s="104"/>
      <c r="F76" s="125"/>
      <c r="G76" s="110"/>
    </row>
    <row r="77" spans="1:7" x14ac:dyDescent="0.2">
      <c r="A77" s="104"/>
      <c r="B77" s="110"/>
      <c r="C77" s="111"/>
      <c r="D77" s="104"/>
      <c r="E77" s="104"/>
      <c r="F77" s="125"/>
      <c r="G77" s="110"/>
    </row>
    <row r="78" spans="1:7" x14ac:dyDescent="0.2">
      <c r="A78" s="104"/>
      <c r="B78" s="110"/>
      <c r="C78" s="111"/>
      <c r="D78" s="104"/>
      <c r="E78" s="104"/>
      <c r="F78" s="125"/>
      <c r="G78" s="110"/>
    </row>
    <row r="79" spans="1:7" x14ac:dyDescent="0.2">
      <c r="A79" s="104"/>
      <c r="B79" s="110"/>
      <c r="C79" s="111"/>
      <c r="D79" s="104"/>
      <c r="E79" s="104"/>
      <c r="F79" s="125"/>
      <c r="G79" s="110"/>
    </row>
    <row r="80" spans="1:7" x14ac:dyDescent="0.2">
      <c r="A80" s="104"/>
      <c r="B80" s="110"/>
      <c r="C80" s="111"/>
      <c r="D80" s="104"/>
      <c r="E80" s="104"/>
      <c r="F80" s="125"/>
      <c r="G80" s="110"/>
    </row>
    <row r="81" spans="1:7" x14ac:dyDescent="0.2">
      <c r="A81" s="104"/>
      <c r="B81" s="110"/>
      <c r="C81" s="111"/>
      <c r="D81" s="104"/>
      <c r="E81" s="104"/>
      <c r="F81" s="125"/>
      <c r="G81" s="110"/>
    </row>
    <row r="82" spans="1:7" x14ac:dyDescent="0.2">
      <c r="A82" s="104"/>
      <c r="B82" s="110"/>
      <c r="C82" s="111"/>
      <c r="D82" s="104"/>
      <c r="E82" s="104"/>
      <c r="F82" s="125"/>
      <c r="G82" s="110"/>
    </row>
    <row r="83" spans="1:7" x14ac:dyDescent="0.2">
      <c r="A83" s="104"/>
      <c r="B83" s="110"/>
      <c r="C83" s="111"/>
      <c r="D83" s="104"/>
      <c r="E83" s="104"/>
      <c r="F83" s="125"/>
      <c r="G83" s="110"/>
    </row>
    <row r="84" spans="1:7" x14ac:dyDescent="0.2">
      <c r="A84" s="104"/>
      <c r="B84" s="110"/>
      <c r="C84" s="111"/>
      <c r="D84" s="104"/>
      <c r="E84" s="104"/>
      <c r="F84" s="125"/>
      <c r="G84" s="110"/>
    </row>
    <row r="85" spans="1:7" x14ac:dyDescent="0.2">
      <c r="A85" s="104"/>
      <c r="B85" s="110"/>
      <c r="C85" s="111"/>
      <c r="D85" s="104"/>
      <c r="E85" s="104"/>
      <c r="F85" s="125"/>
      <c r="G85" s="110"/>
    </row>
    <row r="86" spans="1:7" x14ac:dyDescent="0.2">
      <c r="A86" s="104"/>
      <c r="B86" s="110"/>
      <c r="C86" s="111"/>
      <c r="D86" s="104"/>
      <c r="E86" s="104"/>
      <c r="F86" s="125"/>
      <c r="G86" s="110"/>
    </row>
    <row r="87" spans="1:7" x14ac:dyDescent="0.2">
      <c r="A87" s="104"/>
      <c r="B87" s="110"/>
      <c r="C87" s="111"/>
      <c r="D87" s="104"/>
      <c r="E87" s="104"/>
      <c r="F87" s="125"/>
      <c r="G87" s="110"/>
    </row>
    <row r="88" spans="1:7" x14ac:dyDescent="0.2">
      <c r="A88" s="104"/>
      <c r="B88" s="110"/>
      <c r="C88" s="111"/>
      <c r="D88" s="104"/>
      <c r="E88" s="104"/>
      <c r="F88" s="125"/>
      <c r="G88" s="110"/>
    </row>
    <row r="89" spans="1:7" x14ac:dyDescent="0.2">
      <c r="A89" s="104"/>
      <c r="B89" s="110"/>
      <c r="C89" s="111"/>
      <c r="D89" s="104"/>
      <c r="E89" s="104"/>
      <c r="F89" s="125"/>
      <c r="G89" s="110"/>
    </row>
    <row r="90" spans="1:7" x14ac:dyDescent="0.2">
      <c r="A90" s="104"/>
      <c r="B90" s="110"/>
      <c r="C90" s="111"/>
      <c r="D90" s="104"/>
      <c r="E90" s="104"/>
      <c r="F90" s="125"/>
      <c r="G90" s="110"/>
    </row>
    <row r="91" spans="1:7" x14ac:dyDescent="0.2">
      <c r="A91" s="104"/>
      <c r="B91" s="110"/>
      <c r="C91" s="111"/>
      <c r="D91" s="104"/>
      <c r="E91" s="104"/>
      <c r="F91" s="125"/>
      <c r="G91" s="110"/>
    </row>
  </sheetData>
  <mergeCells count="20">
    <mergeCell ref="B55:G55"/>
    <mergeCell ref="B32:G32"/>
    <mergeCell ref="B12:G12"/>
    <mergeCell ref="B15:G15"/>
    <mergeCell ref="B33:G33"/>
    <mergeCell ref="B17:G17"/>
    <mergeCell ref="B25:G25"/>
    <mergeCell ref="B27:G27"/>
    <mergeCell ref="B11:G11"/>
    <mergeCell ref="F8:F9"/>
    <mergeCell ref="A8:A9"/>
    <mergeCell ref="B8:B9"/>
    <mergeCell ref="C8:C9"/>
    <mergeCell ref="G8:G9"/>
    <mergeCell ref="D8:E8"/>
    <mergeCell ref="A6:G6"/>
    <mergeCell ref="F1:G1"/>
    <mergeCell ref="F2:G2"/>
    <mergeCell ref="F3:G3"/>
    <mergeCell ref="A5:G5"/>
  </mergeCells>
  <phoneticPr fontId="2" type="noConversion"/>
  <pageMargins left="0.39370078740157483" right="0.39370078740157483" top="0.59055118110236227" bottom="0.39370078740157483" header="0.39370078740157483" footer="0.19685039370078741"/>
  <pageSetup paperSize="9" scale="66" fitToHeight="0" orientation="landscape" r:id="rId1"/>
  <headerFooter differentFirst="1" alignWithMargins="0">
    <oddHeader>&amp;C&amp;"Times New Roman,обычный"&amp;P</oddHeader>
  </headerFooter>
  <rowBreaks count="10" manualBreakCount="10">
    <brk id="18" max="6" man="1"/>
    <brk id="27" max="6" man="1"/>
    <brk id="30" max="6" man="1"/>
    <brk id="36" max="6" man="1"/>
    <brk id="43" max="6" man="1"/>
    <brk id="48" max="6" man="1"/>
    <brk id="53" max="6" man="1"/>
    <brk id="59" max="6" man="1"/>
    <brk id="67" max="6" man="1"/>
    <brk id="73"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6"/>
  <sheetViews>
    <sheetView view="pageBreakPreview" zoomScale="80" zoomScaleNormal="80" zoomScaleSheetLayoutView="80" workbookViewId="0">
      <pane ySplit="9" topLeftCell="A10" activePane="bottomLeft" state="frozen"/>
      <selection activeCell="I8" sqref="I8:I9"/>
      <selection pane="bottomLeft" activeCell="I8" sqref="I8:I9"/>
    </sheetView>
  </sheetViews>
  <sheetFormatPr defaultColWidth="11.42578125" defaultRowHeight="12.75" x14ac:dyDescent="0.2"/>
  <cols>
    <col min="1" max="1" width="6.7109375" style="21" customWidth="1"/>
    <col min="2" max="2" width="32.5703125" style="25" customWidth="1"/>
    <col min="3" max="3" width="25.5703125" style="25" customWidth="1"/>
    <col min="4" max="4" width="14.85546875" style="25" customWidth="1"/>
    <col min="5" max="5" width="15.85546875" style="25" customWidth="1"/>
    <col min="6" max="6" width="18.5703125" style="25" customWidth="1"/>
    <col min="7" max="9" width="12.7109375" style="25" customWidth="1"/>
    <col min="10" max="11" width="12.5703125" style="25" customWidth="1"/>
    <col min="12" max="16384" width="11.42578125" style="25"/>
  </cols>
  <sheetData>
    <row r="1" spans="1:11" ht="15" customHeight="1" x14ac:dyDescent="0.2">
      <c r="G1" s="280" t="s">
        <v>4</v>
      </c>
      <c r="H1" s="280"/>
      <c r="I1" s="280"/>
      <c r="J1" s="280"/>
      <c r="K1" s="280"/>
    </row>
    <row r="2" spans="1:11" ht="15" customHeight="1" x14ac:dyDescent="0.2">
      <c r="G2" s="280" t="s">
        <v>3</v>
      </c>
      <c r="H2" s="280"/>
      <c r="I2" s="280"/>
      <c r="J2" s="280"/>
      <c r="K2" s="280"/>
    </row>
    <row r="3" spans="1:11" ht="15" customHeight="1" x14ac:dyDescent="0.2">
      <c r="G3" s="280" t="s">
        <v>2</v>
      </c>
      <c r="H3" s="280"/>
      <c r="I3" s="280"/>
      <c r="J3" s="280"/>
      <c r="K3" s="280"/>
    </row>
    <row r="4" spans="1:11" ht="11.25" customHeight="1" x14ac:dyDescent="0.2"/>
    <row r="5" spans="1:11" ht="45" customHeight="1" x14ac:dyDescent="0.2">
      <c r="A5" s="281" t="s">
        <v>162</v>
      </c>
      <c r="B5" s="281"/>
      <c r="C5" s="281"/>
      <c r="D5" s="281"/>
      <c r="E5" s="281"/>
      <c r="F5" s="281"/>
      <c r="G5" s="281"/>
      <c r="H5" s="281"/>
      <c r="I5" s="281"/>
      <c r="J5" s="281"/>
      <c r="K5" s="281"/>
    </row>
    <row r="6" spans="1:11" ht="15" customHeight="1" x14ac:dyDescent="0.2">
      <c r="A6" s="300" t="s">
        <v>208</v>
      </c>
      <c r="B6" s="300"/>
      <c r="C6" s="300"/>
      <c r="D6" s="300"/>
      <c r="E6" s="300"/>
      <c r="F6" s="300"/>
      <c r="G6" s="300"/>
      <c r="H6" s="300"/>
      <c r="I6" s="300"/>
      <c r="J6" s="300"/>
      <c r="K6" s="300"/>
    </row>
    <row r="7" spans="1:11" ht="9.75" customHeight="1" x14ac:dyDescent="0.2"/>
    <row r="8" spans="1:11" ht="51.75" customHeight="1" x14ac:dyDescent="0.2">
      <c r="A8" s="285" t="s">
        <v>10</v>
      </c>
      <c r="B8" s="285" t="s">
        <v>90</v>
      </c>
      <c r="C8" s="285" t="s">
        <v>31</v>
      </c>
      <c r="D8" s="288" t="s">
        <v>176</v>
      </c>
      <c r="E8" s="289"/>
      <c r="F8" s="290"/>
      <c r="G8" s="285" t="s">
        <v>170</v>
      </c>
      <c r="H8" s="285" t="s">
        <v>171</v>
      </c>
      <c r="I8" s="286" t="s">
        <v>172</v>
      </c>
      <c r="J8" s="285" t="s">
        <v>152</v>
      </c>
      <c r="K8" s="285"/>
    </row>
    <row r="9" spans="1:11" ht="75.75" customHeight="1" x14ac:dyDescent="0.2">
      <c r="A9" s="285"/>
      <c r="B9" s="285"/>
      <c r="C9" s="285"/>
      <c r="D9" s="62" t="s">
        <v>161</v>
      </c>
      <c r="E9" s="62" t="s">
        <v>175</v>
      </c>
      <c r="F9" s="62" t="s">
        <v>209</v>
      </c>
      <c r="G9" s="285"/>
      <c r="H9" s="285"/>
      <c r="I9" s="287"/>
      <c r="J9" s="62" t="s">
        <v>41</v>
      </c>
      <c r="K9" s="62" t="s">
        <v>173</v>
      </c>
    </row>
    <row r="10" spans="1:11" s="23" customFormat="1" ht="13.5" customHeight="1" x14ac:dyDescent="0.2">
      <c r="A10" s="62">
        <v>1</v>
      </c>
      <c r="B10" s="62">
        <v>2</v>
      </c>
      <c r="C10" s="62">
        <v>3</v>
      </c>
      <c r="D10" s="62">
        <v>4</v>
      </c>
      <c r="E10" s="62">
        <v>5</v>
      </c>
      <c r="F10" s="62">
        <v>6</v>
      </c>
      <c r="G10" s="62">
        <v>7</v>
      </c>
      <c r="H10" s="62">
        <v>8</v>
      </c>
      <c r="I10" s="62">
        <v>9</v>
      </c>
      <c r="J10" s="62">
        <v>10</v>
      </c>
      <c r="K10" s="62">
        <v>11</v>
      </c>
    </row>
    <row r="11" spans="1:11" s="41" customFormat="1" ht="15" customHeight="1" x14ac:dyDescent="0.2">
      <c r="A11" s="291"/>
      <c r="B11" s="292" t="s">
        <v>121</v>
      </c>
      <c r="C11" s="38" t="s">
        <v>32</v>
      </c>
      <c r="D11" s="39">
        <f t="shared" ref="D11:K11" si="0">SUM(D13:D18)</f>
        <v>2188.5093000000002</v>
      </c>
      <c r="E11" s="39">
        <f t="shared" si="0"/>
        <v>2188.5093000000002</v>
      </c>
      <c r="F11" s="39">
        <f t="shared" si="0"/>
        <v>2188.5093000000002</v>
      </c>
      <c r="G11" s="39">
        <f t="shared" si="0"/>
        <v>2188.5093000000002</v>
      </c>
      <c r="H11" s="39">
        <f t="shared" si="0"/>
        <v>2146.1152999999999</v>
      </c>
      <c r="I11" s="39">
        <f t="shared" si="0"/>
        <v>0</v>
      </c>
      <c r="J11" s="40">
        <f t="shared" si="0"/>
        <v>0</v>
      </c>
      <c r="K11" s="39">
        <f t="shared" si="0"/>
        <v>0</v>
      </c>
    </row>
    <row r="12" spans="1:11" s="41" customFormat="1" ht="65.25" customHeight="1" x14ac:dyDescent="0.2">
      <c r="A12" s="291"/>
      <c r="B12" s="292"/>
      <c r="C12" s="42" t="s">
        <v>155</v>
      </c>
      <c r="D12" s="33">
        <v>0</v>
      </c>
      <c r="E12" s="33">
        <v>0</v>
      </c>
      <c r="F12" s="33">
        <v>0</v>
      </c>
      <c r="G12" s="33">
        <v>0</v>
      </c>
      <c r="H12" s="33">
        <v>0</v>
      </c>
      <c r="I12" s="33">
        <v>0</v>
      </c>
      <c r="J12" s="34">
        <v>0</v>
      </c>
      <c r="K12" s="33">
        <v>0</v>
      </c>
    </row>
    <row r="13" spans="1:11" s="41" customFormat="1" ht="30" customHeight="1" x14ac:dyDescent="0.2">
      <c r="A13" s="291"/>
      <c r="B13" s="292"/>
      <c r="C13" s="43" t="s">
        <v>66</v>
      </c>
      <c r="D13" s="44">
        <f>D33+D36+D42+D40</f>
        <v>3.4470100000000001</v>
      </c>
      <c r="E13" s="44">
        <f t="shared" ref="E13:K13" si="1">E33+E36+E42+E40</f>
        <v>3.4470100000000001</v>
      </c>
      <c r="F13" s="44">
        <f t="shared" si="1"/>
        <v>3.4470100000000001</v>
      </c>
      <c r="G13" s="44">
        <f t="shared" si="1"/>
        <v>3.4470100000000001</v>
      </c>
      <c r="H13" s="44">
        <f t="shared" si="1"/>
        <v>3.4470100000000001</v>
      </c>
      <c r="I13" s="44">
        <f t="shared" si="1"/>
        <v>0</v>
      </c>
      <c r="J13" s="44">
        <f t="shared" si="1"/>
        <v>0</v>
      </c>
      <c r="K13" s="44">
        <f t="shared" si="1"/>
        <v>0</v>
      </c>
    </row>
    <row r="14" spans="1:11" s="41" customFormat="1" ht="30" customHeight="1" x14ac:dyDescent="0.2">
      <c r="A14" s="291"/>
      <c r="B14" s="292"/>
      <c r="C14" s="43" t="s">
        <v>65</v>
      </c>
      <c r="D14" s="35">
        <f>D37+D48+D45</f>
        <v>2.00421</v>
      </c>
      <c r="E14" s="35">
        <f t="shared" ref="E14:K14" si="2">E37+E48+E45</f>
        <v>2.00421</v>
      </c>
      <c r="F14" s="35">
        <f t="shared" si="2"/>
        <v>2.00421</v>
      </c>
      <c r="G14" s="35">
        <f t="shared" si="2"/>
        <v>2.00421</v>
      </c>
      <c r="H14" s="35">
        <f t="shared" si="2"/>
        <v>2.00421</v>
      </c>
      <c r="I14" s="35">
        <f t="shared" si="2"/>
        <v>0</v>
      </c>
      <c r="J14" s="35">
        <f t="shared" si="2"/>
        <v>0</v>
      </c>
      <c r="K14" s="35">
        <f t="shared" si="2"/>
        <v>0</v>
      </c>
    </row>
    <row r="15" spans="1:11" s="41" customFormat="1" ht="39.75" customHeight="1" x14ac:dyDescent="0.2">
      <c r="A15" s="291"/>
      <c r="B15" s="292"/>
      <c r="C15" s="43" t="s">
        <v>114</v>
      </c>
      <c r="D15" s="35">
        <f>D56+D54</f>
        <v>2181.0812999999998</v>
      </c>
      <c r="E15" s="35">
        <f t="shared" ref="E15:K15" si="3">E56+E54</f>
        <v>2181.0812999999998</v>
      </c>
      <c r="F15" s="35">
        <f t="shared" si="3"/>
        <v>2181.0812999999998</v>
      </c>
      <c r="G15" s="35">
        <f t="shared" si="3"/>
        <v>2181.0812999999998</v>
      </c>
      <c r="H15" s="35">
        <f t="shared" si="3"/>
        <v>2138.6872999999996</v>
      </c>
      <c r="I15" s="35">
        <f t="shared" si="3"/>
        <v>0</v>
      </c>
      <c r="J15" s="35">
        <f t="shared" si="3"/>
        <v>0</v>
      </c>
      <c r="K15" s="35">
        <f t="shared" si="3"/>
        <v>0</v>
      </c>
    </row>
    <row r="16" spans="1:11" s="41" customFormat="1" ht="30" customHeight="1" x14ac:dyDescent="0.2">
      <c r="A16" s="291"/>
      <c r="B16" s="292"/>
      <c r="C16" s="43" t="s">
        <v>69</v>
      </c>
      <c r="D16" s="35">
        <f>D34+D38+D43</f>
        <v>0.91093000000000013</v>
      </c>
      <c r="E16" s="35">
        <f t="shared" ref="E16:K16" si="4">E34+E38+E43</f>
        <v>0.91093000000000013</v>
      </c>
      <c r="F16" s="35">
        <f t="shared" si="4"/>
        <v>0.91093000000000013</v>
      </c>
      <c r="G16" s="35">
        <f t="shared" si="4"/>
        <v>0.91093000000000013</v>
      </c>
      <c r="H16" s="35">
        <f t="shared" si="4"/>
        <v>0.91093000000000013</v>
      </c>
      <c r="I16" s="35">
        <f t="shared" si="4"/>
        <v>0</v>
      </c>
      <c r="J16" s="35">
        <f t="shared" si="4"/>
        <v>0</v>
      </c>
      <c r="K16" s="35">
        <f t="shared" si="4"/>
        <v>0</v>
      </c>
    </row>
    <row r="17" spans="1:12" s="41" customFormat="1" ht="30" customHeight="1" x14ac:dyDescent="0.2">
      <c r="A17" s="291"/>
      <c r="B17" s="292"/>
      <c r="C17" s="43" t="s">
        <v>160</v>
      </c>
      <c r="D17" s="35">
        <f>D49+D52</f>
        <v>7.6819999999999999E-2</v>
      </c>
      <c r="E17" s="35">
        <f t="shared" ref="E17:K17" si="5">E49+E52</f>
        <v>7.6819999999999999E-2</v>
      </c>
      <c r="F17" s="35">
        <f t="shared" si="5"/>
        <v>7.6819999999999999E-2</v>
      </c>
      <c r="G17" s="35">
        <f t="shared" si="5"/>
        <v>7.6819999999999999E-2</v>
      </c>
      <c r="H17" s="35">
        <f t="shared" si="5"/>
        <v>7.6819999999999999E-2</v>
      </c>
      <c r="I17" s="35">
        <f t="shared" si="5"/>
        <v>0</v>
      </c>
      <c r="J17" s="35">
        <f t="shared" si="5"/>
        <v>0</v>
      </c>
      <c r="K17" s="35">
        <f t="shared" si="5"/>
        <v>0</v>
      </c>
    </row>
    <row r="18" spans="1:12" s="41" customFormat="1" ht="52.5" customHeight="1" x14ac:dyDescent="0.2">
      <c r="A18" s="291"/>
      <c r="B18" s="292"/>
      <c r="C18" s="45" t="s">
        <v>8</v>
      </c>
      <c r="D18" s="29">
        <f>D46+D50</f>
        <v>0.98902999999999996</v>
      </c>
      <c r="E18" s="29">
        <f t="shared" ref="E18:K18" si="6">E46+E50</f>
        <v>0.98902999999999996</v>
      </c>
      <c r="F18" s="29">
        <f t="shared" si="6"/>
        <v>0.98902999999999996</v>
      </c>
      <c r="G18" s="29">
        <f t="shared" si="6"/>
        <v>0.98902999999999996</v>
      </c>
      <c r="H18" s="29">
        <f t="shared" si="6"/>
        <v>0.98902999999999996</v>
      </c>
      <c r="I18" s="29">
        <f t="shared" si="6"/>
        <v>0</v>
      </c>
      <c r="J18" s="29">
        <f t="shared" si="6"/>
        <v>0</v>
      </c>
      <c r="K18" s="29">
        <f t="shared" si="6"/>
        <v>0</v>
      </c>
    </row>
    <row r="19" spans="1:12" s="41" customFormat="1" ht="41.25" customHeight="1" x14ac:dyDescent="0.2">
      <c r="A19" s="301" t="s">
        <v>13</v>
      </c>
      <c r="B19" s="282" t="s">
        <v>103</v>
      </c>
      <c r="C19" s="46" t="s">
        <v>32</v>
      </c>
      <c r="D19" s="47">
        <f>D30</f>
        <v>7.4280000000000008</v>
      </c>
      <c r="E19" s="47">
        <f t="shared" ref="E19:K19" si="7">E30</f>
        <v>7.4280000000000008</v>
      </c>
      <c r="F19" s="47">
        <f t="shared" si="7"/>
        <v>7.4280000000000008</v>
      </c>
      <c r="G19" s="47">
        <f t="shared" si="7"/>
        <v>7.4280000000000008</v>
      </c>
      <c r="H19" s="47">
        <f t="shared" si="7"/>
        <v>7.4280000000000008</v>
      </c>
      <c r="I19" s="47">
        <f t="shared" si="7"/>
        <v>0</v>
      </c>
      <c r="J19" s="47">
        <f t="shared" si="7"/>
        <v>0</v>
      </c>
      <c r="K19" s="47">
        <f t="shared" si="7"/>
        <v>0</v>
      </c>
    </row>
    <row r="20" spans="1:12" s="41" customFormat="1" ht="16.899999999999999" hidden="1" customHeight="1" x14ac:dyDescent="0.2">
      <c r="A20" s="302"/>
      <c r="B20" s="283"/>
      <c r="C20" s="43" t="s">
        <v>68</v>
      </c>
      <c r="D20" s="35" t="e">
        <f>#REF!+#REF!</f>
        <v>#REF!</v>
      </c>
      <c r="E20" s="35"/>
      <c r="F20" s="35"/>
      <c r="G20" s="35"/>
      <c r="H20" s="35"/>
      <c r="I20" s="48"/>
      <c r="J20" s="49"/>
      <c r="K20" s="35"/>
    </row>
    <row r="21" spans="1:12" s="41" customFormat="1" ht="28.9" hidden="1" customHeight="1" x14ac:dyDescent="0.2">
      <c r="A21" s="302"/>
      <c r="B21" s="283"/>
      <c r="C21" s="43" t="s">
        <v>67</v>
      </c>
      <c r="D21" s="35" t="e">
        <f>#REF!+#REF!+#REF!+#REF!+#REF!+#REF!+D48+#REF!</f>
        <v>#REF!</v>
      </c>
      <c r="E21" s="35"/>
      <c r="F21" s="35"/>
      <c r="G21" s="35"/>
      <c r="H21" s="35"/>
      <c r="I21" s="48"/>
      <c r="J21" s="49"/>
      <c r="K21" s="35"/>
    </row>
    <row r="22" spans="1:12" s="41" customFormat="1" ht="18.600000000000001" hidden="1" customHeight="1" x14ac:dyDescent="0.2">
      <c r="A22" s="302"/>
      <c r="B22" s="283"/>
      <c r="C22" s="43" t="s">
        <v>64</v>
      </c>
      <c r="D22" s="35" t="e">
        <f>#REF!</f>
        <v>#REF!</v>
      </c>
      <c r="E22" s="35"/>
      <c r="F22" s="35"/>
      <c r="G22" s="35"/>
      <c r="H22" s="35"/>
      <c r="I22" s="48"/>
      <c r="J22" s="49"/>
      <c r="K22" s="35"/>
    </row>
    <row r="23" spans="1:12" s="41" customFormat="1" ht="28.9" hidden="1" customHeight="1" x14ac:dyDescent="0.2">
      <c r="A23" s="302"/>
      <c r="B23" s="283"/>
      <c r="C23" s="43" t="s">
        <v>66</v>
      </c>
      <c r="D23" s="44">
        <f>D33+D36+D43+D46</f>
        <v>2.1328499999999999</v>
      </c>
      <c r="E23" s="44"/>
      <c r="F23" s="44"/>
      <c r="G23" s="44"/>
      <c r="H23" s="44"/>
      <c r="I23" s="50"/>
      <c r="J23" s="51"/>
      <c r="K23" s="44"/>
    </row>
    <row r="24" spans="1:12" s="41" customFormat="1" ht="28.9" hidden="1" customHeight="1" x14ac:dyDescent="0.2">
      <c r="A24" s="302"/>
      <c r="B24" s="283"/>
      <c r="C24" s="43" t="s">
        <v>65</v>
      </c>
      <c r="D24" s="35" t="e">
        <f>#REF!+D37</f>
        <v>#REF!</v>
      </c>
      <c r="E24" s="35"/>
      <c r="F24" s="35"/>
      <c r="G24" s="35"/>
      <c r="H24" s="35"/>
      <c r="I24" s="48"/>
      <c r="J24" s="49"/>
      <c r="K24" s="35"/>
    </row>
    <row r="25" spans="1:12" s="41" customFormat="1" ht="28.9" hidden="1" customHeight="1" x14ac:dyDescent="0.2">
      <c r="A25" s="302"/>
      <c r="B25" s="283"/>
      <c r="C25" s="43" t="s">
        <v>119</v>
      </c>
      <c r="D25" s="35" t="e">
        <f>#REF!</f>
        <v>#REF!</v>
      </c>
      <c r="E25" s="35"/>
      <c r="F25" s="35"/>
      <c r="G25" s="35"/>
      <c r="H25" s="35"/>
      <c r="I25" s="48"/>
      <c r="J25" s="49"/>
      <c r="K25" s="35"/>
    </row>
    <row r="26" spans="1:12" s="41" customFormat="1" ht="28.9" hidden="1" customHeight="1" x14ac:dyDescent="0.2">
      <c r="A26" s="302"/>
      <c r="B26" s="283"/>
      <c r="C26" s="43" t="s">
        <v>76</v>
      </c>
      <c r="D26" s="35" t="e">
        <f>#REF!+#REF!+#REF!+#REF!</f>
        <v>#REF!</v>
      </c>
      <c r="E26" s="35"/>
      <c r="F26" s="35"/>
      <c r="G26" s="35"/>
      <c r="H26" s="35"/>
      <c r="I26" s="48"/>
      <c r="J26" s="49"/>
      <c r="K26" s="35"/>
    </row>
    <row r="27" spans="1:12" s="41" customFormat="1" ht="28.9" hidden="1" customHeight="1" x14ac:dyDescent="0.2">
      <c r="A27" s="302"/>
      <c r="B27" s="283"/>
      <c r="C27" s="43" t="s">
        <v>69</v>
      </c>
      <c r="D27" s="35" t="e">
        <f>D34+D38+#REF!</f>
        <v>#REF!</v>
      </c>
      <c r="E27" s="35"/>
      <c r="F27" s="35"/>
      <c r="G27" s="35"/>
      <c r="H27" s="35"/>
      <c r="I27" s="48"/>
      <c r="J27" s="49"/>
      <c r="K27" s="35"/>
    </row>
    <row r="28" spans="1:12" s="41" customFormat="1" ht="28.9" hidden="1" customHeight="1" x14ac:dyDescent="0.2">
      <c r="A28" s="302"/>
      <c r="B28" s="283"/>
      <c r="C28" s="43" t="s">
        <v>89</v>
      </c>
      <c r="D28" s="35">
        <f>D49</f>
        <v>6.6500000000000004E-2</v>
      </c>
      <c r="E28" s="35"/>
      <c r="F28" s="35"/>
      <c r="G28" s="35"/>
      <c r="H28" s="35"/>
      <c r="I28" s="48"/>
      <c r="J28" s="49"/>
      <c r="K28" s="35"/>
    </row>
    <row r="29" spans="1:12" s="41" customFormat="1" ht="42" hidden="1" customHeight="1" x14ac:dyDescent="0.2">
      <c r="A29" s="303"/>
      <c r="B29" s="284"/>
      <c r="C29" s="45" t="s">
        <v>120</v>
      </c>
      <c r="D29" s="29" t="e">
        <f>#REF!+D50</f>
        <v>#REF!</v>
      </c>
      <c r="E29" s="29"/>
      <c r="F29" s="29"/>
      <c r="G29" s="29"/>
      <c r="H29" s="29"/>
      <c r="I29" s="52"/>
      <c r="J29" s="30"/>
      <c r="K29" s="29"/>
    </row>
    <row r="30" spans="1:12" s="54" customFormat="1" ht="57.75" customHeight="1" x14ac:dyDescent="0.2">
      <c r="A30" s="63" t="s">
        <v>124</v>
      </c>
      <c r="B30" s="64" t="s">
        <v>144</v>
      </c>
      <c r="C30" s="64" t="s">
        <v>32</v>
      </c>
      <c r="D30" s="37">
        <f>D32+D35+D41+D44+D47+D51+D39</f>
        <v>7.4280000000000008</v>
      </c>
      <c r="E30" s="37">
        <f t="shared" ref="E30:K30" si="8">E32+E35+E41+E44+E47+E51+E39</f>
        <v>7.4280000000000008</v>
      </c>
      <c r="F30" s="37">
        <f t="shared" si="8"/>
        <v>7.4280000000000008</v>
      </c>
      <c r="G30" s="37">
        <f t="shared" si="8"/>
        <v>7.4280000000000008</v>
      </c>
      <c r="H30" s="37">
        <f t="shared" si="8"/>
        <v>7.4280000000000008</v>
      </c>
      <c r="I30" s="37">
        <f t="shared" si="8"/>
        <v>0</v>
      </c>
      <c r="J30" s="37">
        <f t="shared" si="8"/>
        <v>0</v>
      </c>
      <c r="K30" s="37">
        <f t="shared" si="8"/>
        <v>0</v>
      </c>
    </row>
    <row r="31" spans="1:12" s="54" customFormat="1" ht="15" customHeight="1" x14ac:dyDescent="0.2">
      <c r="A31" s="63"/>
      <c r="B31" s="304" t="s">
        <v>122</v>
      </c>
      <c r="C31" s="305"/>
      <c r="D31" s="305"/>
      <c r="E31" s="305"/>
      <c r="F31" s="305"/>
      <c r="G31" s="305"/>
      <c r="H31" s="305"/>
      <c r="I31" s="305"/>
      <c r="J31" s="305"/>
      <c r="K31" s="306"/>
      <c r="L31" s="55"/>
    </row>
    <row r="32" spans="1:12" s="41" customFormat="1" ht="15" customHeight="1" x14ac:dyDescent="0.2">
      <c r="A32" s="293" t="s">
        <v>125</v>
      </c>
      <c r="B32" s="296" t="s">
        <v>5</v>
      </c>
      <c r="C32" s="65" t="s">
        <v>32</v>
      </c>
      <c r="D32" s="53">
        <f>SUM(D33:D34)</f>
        <v>0.78837000000000002</v>
      </c>
      <c r="E32" s="53">
        <f t="shared" ref="E32:K32" si="9">SUM(E33:E34)</f>
        <v>0.78837000000000002</v>
      </c>
      <c r="F32" s="53">
        <f t="shared" si="9"/>
        <v>0.78837000000000002</v>
      </c>
      <c r="G32" s="53">
        <f t="shared" si="9"/>
        <v>0.78837000000000002</v>
      </c>
      <c r="H32" s="53">
        <f t="shared" si="9"/>
        <v>0.78837000000000002</v>
      </c>
      <c r="I32" s="53">
        <f t="shared" si="9"/>
        <v>0</v>
      </c>
      <c r="J32" s="53">
        <f t="shared" si="9"/>
        <v>0</v>
      </c>
      <c r="K32" s="53">
        <f t="shared" si="9"/>
        <v>0</v>
      </c>
    </row>
    <row r="33" spans="1:11" s="41" customFormat="1" ht="27.75" customHeight="1" x14ac:dyDescent="0.2">
      <c r="A33" s="294"/>
      <c r="B33" s="297"/>
      <c r="C33" s="56" t="s">
        <v>66</v>
      </c>
      <c r="D33" s="35">
        <v>0.43</v>
      </c>
      <c r="E33" s="35">
        <v>0.43</v>
      </c>
      <c r="F33" s="35">
        <v>0.43</v>
      </c>
      <c r="G33" s="35">
        <v>0.43</v>
      </c>
      <c r="H33" s="35">
        <v>0.43</v>
      </c>
      <c r="I33" s="35"/>
      <c r="J33" s="34"/>
      <c r="K33" s="33"/>
    </row>
    <row r="34" spans="1:11" s="41" customFormat="1" ht="25.5" customHeight="1" x14ac:dyDescent="0.2">
      <c r="A34" s="294"/>
      <c r="B34" s="297"/>
      <c r="C34" s="43" t="s">
        <v>69</v>
      </c>
      <c r="D34" s="33">
        <v>0.35837000000000002</v>
      </c>
      <c r="E34" s="33">
        <v>0.35837000000000002</v>
      </c>
      <c r="F34" s="33">
        <v>0.35837000000000002</v>
      </c>
      <c r="G34" s="33">
        <v>0.35837000000000002</v>
      </c>
      <c r="H34" s="33">
        <v>0.35837000000000002</v>
      </c>
      <c r="I34" s="33"/>
      <c r="J34" s="34"/>
      <c r="K34" s="33"/>
    </row>
    <row r="35" spans="1:11" s="41" customFormat="1" ht="15" customHeight="1" x14ac:dyDescent="0.2">
      <c r="A35" s="291" t="s">
        <v>126</v>
      </c>
      <c r="B35" s="299" t="s">
        <v>106</v>
      </c>
      <c r="C35" s="60" t="s">
        <v>32</v>
      </c>
      <c r="D35" s="53">
        <f>SUM(D36:D38)</f>
        <v>2.9881799999999998</v>
      </c>
      <c r="E35" s="53">
        <f t="shared" ref="E35:K35" si="10">SUM(E36:E38)</f>
        <v>2.9881799999999998</v>
      </c>
      <c r="F35" s="53">
        <f t="shared" si="10"/>
        <v>2.9881799999999998</v>
      </c>
      <c r="G35" s="53">
        <f t="shared" si="10"/>
        <v>2.9881799999999998</v>
      </c>
      <c r="H35" s="53">
        <f t="shared" si="10"/>
        <v>2.9881799999999998</v>
      </c>
      <c r="I35" s="53">
        <f t="shared" si="10"/>
        <v>0</v>
      </c>
      <c r="J35" s="53">
        <f t="shared" si="10"/>
        <v>0</v>
      </c>
      <c r="K35" s="53">
        <f t="shared" si="10"/>
        <v>0</v>
      </c>
    </row>
    <row r="36" spans="1:11" s="41" customFormat="1" ht="26.25" customHeight="1" x14ac:dyDescent="0.2">
      <c r="A36" s="291"/>
      <c r="B36" s="299"/>
      <c r="C36" s="57" t="s">
        <v>66</v>
      </c>
      <c r="D36" s="35">
        <v>1.3361000000000001</v>
      </c>
      <c r="E36" s="35">
        <v>1.3361000000000001</v>
      </c>
      <c r="F36" s="35">
        <v>1.3361000000000001</v>
      </c>
      <c r="G36" s="35">
        <v>1.3361000000000001</v>
      </c>
      <c r="H36" s="35">
        <v>1.3361000000000001</v>
      </c>
      <c r="I36" s="35"/>
      <c r="J36" s="34"/>
      <c r="K36" s="33"/>
    </row>
    <row r="37" spans="1:11" s="41" customFormat="1" ht="26.25" customHeight="1" x14ac:dyDescent="0.2">
      <c r="A37" s="291"/>
      <c r="B37" s="299"/>
      <c r="C37" s="61" t="s">
        <v>65</v>
      </c>
      <c r="D37" s="35">
        <v>1.1495</v>
      </c>
      <c r="E37" s="35">
        <v>1.1495</v>
      </c>
      <c r="F37" s="35">
        <v>1.1495</v>
      </c>
      <c r="G37" s="35">
        <v>1.1495</v>
      </c>
      <c r="H37" s="35">
        <v>1.1495</v>
      </c>
      <c r="I37" s="33"/>
      <c r="J37" s="34"/>
      <c r="K37" s="33"/>
    </row>
    <row r="38" spans="1:11" s="41" customFormat="1" ht="26.25" customHeight="1" x14ac:dyDescent="0.2">
      <c r="A38" s="291"/>
      <c r="B38" s="299"/>
      <c r="C38" s="66" t="s">
        <v>69</v>
      </c>
      <c r="D38" s="31">
        <v>0.50258000000000003</v>
      </c>
      <c r="E38" s="31">
        <v>0.50258000000000003</v>
      </c>
      <c r="F38" s="31">
        <v>0.50258000000000003</v>
      </c>
      <c r="G38" s="31">
        <v>0.50258000000000003</v>
      </c>
      <c r="H38" s="31">
        <v>0.50258000000000003</v>
      </c>
      <c r="I38" s="31"/>
      <c r="J38" s="34"/>
      <c r="K38" s="33"/>
    </row>
    <row r="39" spans="1:11" s="41" customFormat="1" ht="14.25" customHeight="1" x14ac:dyDescent="0.2">
      <c r="A39" s="278" t="s">
        <v>156</v>
      </c>
      <c r="B39" s="272" t="s">
        <v>157</v>
      </c>
      <c r="C39" s="65" t="s">
        <v>32</v>
      </c>
      <c r="D39" s="53">
        <f>D40</f>
        <v>0.83</v>
      </c>
      <c r="E39" s="53">
        <f t="shared" ref="E39:K39" si="11">E40</f>
        <v>0.83</v>
      </c>
      <c r="F39" s="53">
        <f t="shared" si="11"/>
        <v>0.83</v>
      </c>
      <c r="G39" s="53">
        <f t="shared" si="11"/>
        <v>0.83</v>
      </c>
      <c r="H39" s="53">
        <f t="shared" si="11"/>
        <v>0.83</v>
      </c>
      <c r="I39" s="53">
        <f t="shared" si="11"/>
        <v>0</v>
      </c>
      <c r="J39" s="53">
        <f t="shared" si="11"/>
        <v>0</v>
      </c>
      <c r="K39" s="53">
        <f t="shared" si="11"/>
        <v>0</v>
      </c>
    </row>
    <row r="40" spans="1:11" s="41" customFormat="1" ht="26.25" customHeight="1" x14ac:dyDescent="0.2">
      <c r="A40" s="279"/>
      <c r="B40" s="273"/>
      <c r="C40" s="66" t="s">
        <v>66</v>
      </c>
      <c r="D40" s="31">
        <v>0.83</v>
      </c>
      <c r="E40" s="31">
        <v>0.83</v>
      </c>
      <c r="F40" s="31">
        <v>0.83</v>
      </c>
      <c r="G40" s="31">
        <v>0.83</v>
      </c>
      <c r="H40" s="31">
        <v>0.83</v>
      </c>
      <c r="I40" s="31"/>
      <c r="J40" s="32"/>
      <c r="K40" s="31"/>
    </row>
    <row r="41" spans="1:11" s="41" customFormat="1" ht="15" customHeight="1" x14ac:dyDescent="0.2">
      <c r="A41" s="291" t="s">
        <v>127</v>
      </c>
      <c r="B41" s="299" t="s">
        <v>146</v>
      </c>
      <c r="C41" s="60" t="s">
        <v>32</v>
      </c>
      <c r="D41" s="53">
        <f>SUM(D42:D43)</f>
        <v>0.90089000000000008</v>
      </c>
      <c r="E41" s="53">
        <f t="shared" ref="E41:K41" si="12">SUM(E42:E43)</f>
        <v>0.90089000000000008</v>
      </c>
      <c r="F41" s="53">
        <f t="shared" si="12"/>
        <v>0.90089000000000008</v>
      </c>
      <c r="G41" s="53">
        <f t="shared" si="12"/>
        <v>0.90089000000000008</v>
      </c>
      <c r="H41" s="53">
        <f t="shared" si="12"/>
        <v>0.90089000000000008</v>
      </c>
      <c r="I41" s="53">
        <f t="shared" si="12"/>
        <v>0</v>
      </c>
      <c r="J41" s="53">
        <f t="shared" si="12"/>
        <v>0</v>
      </c>
      <c r="K41" s="53">
        <f t="shared" si="12"/>
        <v>0</v>
      </c>
    </row>
    <row r="42" spans="1:11" s="41" customFormat="1" ht="26.25" customHeight="1" x14ac:dyDescent="0.2">
      <c r="A42" s="291"/>
      <c r="B42" s="299"/>
      <c r="C42" s="57" t="s">
        <v>66</v>
      </c>
      <c r="D42" s="33">
        <v>0.85091000000000006</v>
      </c>
      <c r="E42" s="33">
        <v>0.85091000000000006</v>
      </c>
      <c r="F42" s="33">
        <v>0.85091000000000006</v>
      </c>
      <c r="G42" s="33">
        <v>0.85091000000000006</v>
      </c>
      <c r="H42" s="33">
        <v>0.85091000000000006</v>
      </c>
      <c r="I42" s="33"/>
      <c r="J42" s="34"/>
      <c r="K42" s="33"/>
    </row>
    <row r="43" spans="1:11" s="41" customFormat="1" ht="26.25" customHeight="1" x14ac:dyDescent="0.2">
      <c r="A43" s="291"/>
      <c r="B43" s="299"/>
      <c r="C43" s="66" t="s">
        <v>69</v>
      </c>
      <c r="D43" s="35">
        <v>4.9979999999999997E-2</v>
      </c>
      <c r="E43" s="35">
        <v>4.9979999999999997E-2</v>
      </c>
      <c r="F43" s="35">
        <v>4.9979999999999997E-2</v>
      </c>
      <c r="G43" s="35">
        <v>4.9979999999999997E-2</v>
      </c>
      <c r="H43" s="35">
        <v>4.9979999999999997E-2</v>
      </c>
      <c r="I43" s="35"/>
      <c r="J43" s="34"/>
      <c r="K43" s="33"/>
    </row>
    <row r="44" spans="1:11" s="41" customFormat="1" ht="15" customHeight="1" x14ac:dyDescent="0.2">
      <c r="A44" s="291" t="s">
        <v>147</v>
      </c>
      <c r="B44" s="299" t="s">
        <v>149</v>
      </c>
      <c r="C44" s="65" t="s">
        <v>32</v>
      </c>
      <c r="D44" s="53">
        <f>SUM(D45:D46)</f>
        <v>0.43728</v>
      </c>
      <c r="E44" s="53">
        <f t="shared" ref="E44:K44" si="13">SUM(E45:E46)</f>
        <v>0.43728</v>
      </c>
      <c r="F44" s="53">
        <f t="shared" si="13"/>
        <v>0.43728</v>
      </c>
      <c r="G44" s="53">
        <f t="shared" si="13"/>
        <v>0.43728</v>
      </c>
      <c r="H44" s="53">
        <f t="shared" si="13"/>
        <v>0.43728</v>
      </c>
      <c r="I44" s="53">
        <f t="shared" si="13"/>
        <v>0</v>
      </c>
      <c r="J44" s="53">
        <f t="shared" si="13"/>
        <v>0</v>
      </c>
      <c r="K44" s="53">
        <f t="shared" si="13"/>
        <v>0</v>
      </c>
    </row>
    <row r="45" spans="1:11" s="41" customFormat="1" ht="30" customHeight="1" x14ac:dyDescent="0.2">
      <c r="A45" s="291"/>
      <c r="B45" s="299"/>
      <c r="C45" s="57" t="s">
        <v>65</v>
      </c>
      <c r="D45" s="35">
        <v>0.12051000000000001</v>
      </c>
      <c r="E45" s="35">
        <v>0.12051000000000001</v>
      </c>
      <c r="F45" s="35">
        <v>0.12051000000000001</v>
      </c>
      <c r="G45" s="35">
        <v>0.12051000000000001</v>
      </c>
      <c r="H45" s="35">
        <v>0.12051000000000001</v>
      </c>
      <c r="I45" s="33"/>
      <c r="J45" s="34"/>
      <c r="K45" s="33"/>
    </row>
    <row r="46" spans="1:11" s="41" customFormat="1" ht="54" customHeight="1" x14ac:dyDescent="0.2">
      <c r="A46" s="291"/>
      <c r="B46" s="299"/>
      <c r="C46" s="66" t="s">
        <v>8</v>
      </c>
      <c r="D46" s="35">
        <v>0.31677</v>
      </c>
      <c r="E46" s="35">
        <v>0.31677</v>
      </c>
      <c r="F46" s="35">
        <v>0.31677</v>
      </c>
      <c r="G46" s="35">
        <v>0.31677</v>
      </c>
      <c r="H46" s="35">
        <v>0.31677</v>
      </c>
      <c r="I46" s="35"/>
      <c r="J46" s="34"/>
      <c r="K46" s="33"/>
    </row>
    <row r="47" spans="1:11" s="41" customFormat="1" ht="15" customHeight="1" x14ac:dyDescent="0.2">
      <c r="A47" s="293" t="s">
        <v>148</v>
      </c>
      <c r="B47" s="296" t="s">
        <v>113</v>
      </c>
      <c r="C47" s="65" t="s">
        <v>32</v>
      </c>
      <c r="D47" s="53">
        <f>SUM(D48:D50)</f>
        <v>1.47296</v>
      </c>
      <c r="E47" s="53">
        <f t="shared" ref="E47:K47" si="14">SUM(E48:E50)</f>
        <v>1.47296</v>
      </c>
      <c r="F47" s="53">
        <f t="shared" si="14"/>
        <v>1.47296</v>
      </c>
      <c r="G47" s="53">
        <f t="shared" si="14"/>
        <v>1.47296</v>
      </c>
      <c r="H47" s="53">
        <f t="shared" si="14"/>
        <v>1.47296</v>
      </c>
      <c r="I47" s="53">
        <f t="shared" si="14"/>
        <v>0</v>
      </c>
      <c r="J47" s="53">
        <f t="shared" si="14"/>
        <v>0</v>
      </c>
      <c r="K47" s="53">
        <f t="shared" si="14"/>
        <v>0</v>
      </c>
    </row>
    <row r="48" spans="1:11" s="41" customFormat="1" ht="30" customHeight="1" x14ac:dyDescent="0.2">
      <c r="A48" s="294"/>
      <c r="B48" s="297"/>
      <c r="C48" s="57" t="s">
        <v>65</v>
      </c>
      <c r="D48" s="33">
        <v>0.73419999999999996</v>
      </c>
      <c r="E48" s="33">
        <v>0.73419999999999996</v>
      </c>
      <c r="F48" s="33">
        <v>0.73419999999999996</v>
      </c>
      <c r="G48" s="33">
        <v>0.73419999999999996</v>
      </c>
      <c r="H48" s="33">
        <v>0.73419999999999996</v>
      </c>
      <c r="I48" s="33"/>
      <c r="J48" s="34"/>
      <c r="K48" s="33"/>
    </row>
    <row r="49" spans="1:11" s="41" customFormat="1" ht="30" customHeight="1" x14ac:dyDescent="0.2">
      <c r="A49" s="294"/>
      <c r="B49" s="297"/>
      <c r="C49" s="43" t="s">
        <v>160</v>
      </c>
      <c r="D49" s="33">
        <v>6.6500000000000004E-2</v>
      </c>
      <c r="E49" s="33">
        <v>6.6500000000000004E-2</v>
      </c>
      <c r="F49" s="33">
        <v>6.6500000000000004E-2</v>
      </c>
      <c r="G49" s="33">
        <v>6.6500000000000004E-2</v>
      </c>
      <c r="H49" s="33">
        <v>6.6500000000000004E-2</v>
      </c>
      <c r="I49" s="33"/>
      <c r="J49" s="34"/>
      <c r="K49" s="33"/>
    </row>
    <row r="50" spans="1:11" s="41" customFormat="1" ht="54" customHeight="1" x14ac:dyDescent="0.2">
      <c r="A50" s="295"/>
      <c r="B50" s="298"/>
      <c r="C50" s="45" t="s">
        <v>8</v>
      </c>
      <c r="D50" s="29">
        <v>0.67225999999999997</v>
      </c>
      <c r="E50" s="29">
        <v>0.67225999999999997</v>
      </c>
      <c r="F50" s="29">
        <v>0.67225999999999997</v>
      </c>
      <c r="G50" s="29">
        <v>0.67225999999999997</v>
      </c>
      <c r="H50" s="29">
        <v>0.67225999999999997</v>
      </c>
      <c r="I50" s="29"/>
      <c r="J50" s="36"/>
      <c r="K50" s="29"/>
    </row>
    <row r="51" spans="1:11" s="41" customFormat="1" ht="27.75" customHeight="1" x14ac:dyDescent="0.2">
      <c r="A51" s="278" t="s">
        <v>179</v>
      </c>
      <c r="B51" s="272" t="s">
        <v>180</v>
      </c>
      <c r="C51" s="38" t="s">
        <v>32</v>
      </c>
      <c r="D51" s="53">
        <f>D52</f>
        <v>1.0319999999999999E-2</v>
      </c>
      <c r="E51" s="53">
        <f t="shared" ref="E51:K51" si="15">E52</f>
        <v>1.0319999999999999E-2</v>
      </c>
      <c r="F51" s="53">
        <f t="shared" si="15"/>
        <v>1.0319999999999999E-2</v>
      </c>
      <c r="G51" s="53">
        <f t="shared" si="15"/>
        <v>1.0319999999999999E-2</v>
      </c>
      <c r="H51" s="53">
        <f t="shared" si="15"/>
        <v>1.0319999999999999E-2</v>
      </c>
      <c r="I51" s="53">
        <f t="shared" si="15"/>
        <v>0</v>
      </c>
      <c r="J51" s="53">
        <f t="shared" si="15"/>
        <v>0</v>
      </c>
      <c r="K51" s="53">
        <f t="shared" si="15"/>
        <v>0</v>
      </c>
    </row>
    <row r="52" spans="1:11" ht="57" customHeight="1" x14ac:dyDescent="0.2">
      <c r="A52" s="279"/>
      <c r="B52" s="273"/>
      <c r="C52" s="59" t="s">
        <v>210</v>
      </c>
      <c r="D52" s="68">
        <v>1.0319999999999999E-2</v>
      </c>
      <c r="E52" s="68">
        <v>1.0319999999999999E-2</v>
      </c>
      <c r="F52" s="68">
        <v>1.0319999999999999E-2</v>
      </c>
      <c r="G52" s="68">
        <v>1.0319999999999999E-2</v>
      </c>
      <c r="H52" s="68">
        <v>1.0319999999999999E-2</v>
      </c>
      <c r="I52" s="68"/>
      <c r="J52" s="68"/>
      <c r="K52" s="68"/>
    </row>
    <row r="53" spans="1:11" ht="21.75" customHeight="1" x14ac:dyDescent="0.2">
      <c r="A53" s="274" t="s">
        <v>23</v>
      </c>
      <c r="B53" s="276" t="s">
        <v>108</v>
      </c>
      <c r="C53" s="67" t="s">
        <v>32</v>
      </c>
      <c r="D53" s="69">
        <f>D54</f>
        <v>2079.6972999999998</v>
      </c>
      <c r="E53" s="69">
        <f t="shared" ref="E53:K53" si="16">E54</f>
        <v>2079.6972999999998</v>
      </c>
      <c r="F53" s="69">
        <f t="shared" si="16"/>
        <v>2079.6972999999998</v>
      </c>
      <c r="G53" s="69">
        <f t="shared" si="16"/>
        <v>2079.6972999999998</v>
      </c>
      <c r="H53" s="69">
        <f t="shared" si="16"/>
        <v>2079.6972999999998</v>
      </c>
      <c r="I53" s="69">
        <f t="shared" si="16"/>
        <v>0</v>
      </c>
      <c r="J53" s="69">
        <f t="shared" si="16"/>
        <v>0</v>
      </c>
      <c r="K53" s="69">
        <f t="shared" si="16"/>
        <v>0</v>
      </c>
    </row>
    <row r="54" spans="1:11" ht="38.25" x14ac:dyDescent="0.2">
      <c r="A54" s="275"/>
      <c r="B54" s="277"/>
      <c r="C54" s="66" t="s">
        <v>114</v>
      </c>
      <c r="D54" s="68">
        <v>2079.6972999999998</v>
      </c>
      <c r="E54" s="68">
        <v>2079.6972999999998</v>
      </c>
      <c r="F54" s="68">
        <v>2079.6972999999998</v>
      </c>
      <c r="G54" s="68">
        <v>2079.6972999999998</v>
      </c>
      <c r="H54" s="68">
        <v>2079.6972999999998</v>
      </c>
      <c r="I54" s="68">
        <v>0</v>
      </c>
      <c r="J54" s="68">
        <v>0</v>
      </c>
      <c r="K54" s="68">
        <v>0</v>
      </c>
    </row>
    <row r="55" spans="1:11" x14ac:dyDescent="0.2">
      <c r="A55" s="274" t="s">
        <v>70</v>
      </c>
      <c r="B55" s="272" t="s">
        <v>77</v>
      </c>
      <c r="C55" s="67" t="s">
        <v>32</v>
      </c>
      <c r="D55" s="69">
        <f>D56</f>
        <v>101.384</v>
      </c>
      <c r="E55" s="69">
        <f t="shared" ref="E55:K55" si="17">E56</f>
        <v>101.384</v>
      </c>
      <c r="F55" s="69">
        <f t="shared" si="17"/>
        <v>101.384</v>
      </c>
      <c r="G55" s="69">
        <f t="shared" si="17"/>
        <v>101.384</v>
      </c>
      <c r="H55" s="69">
        <f t="shared" si="17"/>
        <v>58.99</v>
      </c>
      <c r="I55" s="69">
        <f t="shared" si="17"/>
        <v>0</v>
      </c>
      <c r="J55" s="69">
        <f t="shared" si="17"/>
        <v>0</v>
      </c>
      <c r="K55" s="69">
        <f t="shared" si="17"/>
        <v>0</v>
      </c>
    </row>
    <row r="56" spans="1:11" ht="38.25" x14ac:dyDescent="0.2">
      <c r="A56" s="275"/>
      <c r="B56" s="273"/>
      <c r="C56" s="66" t="s">
        <v>114</v>
      </c>
      <c r="D56" s="68">
        <v>101.384</v>
      </c>
      <c r="E56" s="68">
        <v>101.384</v>
      </c>
      <c r="F56" s="68">
        <v>101.384</v>
      </c>
      <c r="G56" s="68">
        <v>101.384</v>
      </c>
      <c r="H56" s="68">
        <v>58.99</v>
      </c>
      <c r="I56" s="68">
        <v>0</v>
      </c>
      <c r="J56" s="68">
        <v>0</v>
      </c>
      <c r="K56" s="68">
        <v>0</v>
      </c>
    </row>
    <row r="57" spans="1:11" x14ac:dyDescent="0.2">
      <c r="A57" s="22"/>
      <c r="B57" s="26"/>
      <c r="C57" s="26"/>
      <c r="D57" s="26"/>
      <c r="E57" s="26"/>
      <c r="F57" s="26"/>
      <c r="G57" s="26"/>
      <c r="H57" s="26"/>
      <c r="I57" s="26"/>
      <c r="J57" s="26"/>
      <c r="K57" s="26"/>
    </row>
    <row r="58" spans="1:11" x14ac:dyDescent="0.2">
      <c r="A58" s="22"/>
      <c r="B58" s="26"/>
      <c r="C58" s="26"/>
      <c r="D58" s="26"/>
      <c r="E58" s="26"/>
      <c r="F58" s="26"/>
      <c r="G58" s="26"/>
      <c r="H58" s="26"/>
      <c r="I58" s="26"/>
      <c r="J58" s="26"/>
      <c r="K58" s="26"/>
    </row>
    <row r="59" spans="1:11" x14ac:dyDescent="0.2">
      <c r="A59" s="22"/>
      <c r="B59" s="26"/>
      <c r="C59" s="26"/>
      <c r="D59" s="26"/>
      <c r="E59" s="26"/>
      <c r="F59" s="26"/>
      <c r="G59" s="26"/>
      <c r="H59" s="26"/>
      <c r="I59" s="26"/>
      <c r="J59" s="26"/>
      <c r="K59" s="26"/>
    </row>
    <row r="60" spans="1:11" x14ac:dyDescent="0.2">
      <c r="A60" s="22"/>
      <c r="B60" s="26"/>
      <c r="C60" s="26"/>
      <c r="D60" s="26"/>
      <c r="E60" s="26"/>
      <c r="F60" s="26"/>
      <c r="G60" s="26"/>
      <c r="H60" s="26"/>
      <c r="I60" s="26"/>
      <c r="J60" s="26"/>
      <c r="K60" s="26"/>
    </row>
    <row r="61" spans="1:11" x14ac:dyDescent="0.2">
      <c r="A61" s="22"/>
      <c r="B61" s="26"/>
      <c r="C61" s="26"/>
      <c r="D61" s="26"/>
      <c r="E61" s="26"/>
      <c r="F61" s="26"/>
      <c r="G61" s="26"/>
      <c r="H61" s="26"/>
      <c r="I61" s="26"/>
      <c r="J61" s="26"/>
      <c r="K61" s="26"/>
    </row>
    <row r="62" spans="1:11" x14ac:dyDescent="0.2">
      <c r="A62" s="22"/>
      <c r="B62" s="26"/>
      <c r="C62" s="26"/>
      <c r="D62" s="26"/>
      <c r="E62" s="26"/>
      <c r="F62" s="26"/>
      <c r="G62" s="26"/>
      <c r="H62" s="26"/>
      <c r="I62" s="26"/>
      <c r="J62" s="26"/>
      <c r="K62" s="26"/>
    </row>
    <row r="63" spans="1:11" x14ac:dyDescent="0.2">
      <c r="A63" s="22"/>
      <c r="B63" s="26"/>
      <c r="C63" s="26"/>
      <c r="D63" s="26"/>
      <c r="E63" s="26"/>
      <c r="F63" s="26"/>
      <c r="G63" s="26"/>
      <c r="H63" s="26"/>
      <c r="I63" s="26"/>
      <c r="J63" s="26"/>
      <c r="K63" s="26"/>
    </row>
    <row r="64" spans="1:11" x14ac:dyDescent="0.2">
      <c r="A64" s="22"/>
      <c r="B64" s="26"/>
      <c r="C64" s="26"/>
      <c r="D64" s="26"/>
      <c r="E64" s="26"/>
      <c r="F64" s="26"/>
      <c r="G64" s="26"/>
      <c r="H64" s="26"/>
      <c r="I64" s="26"/>
      <c r="J64" s="26"/>
      <c r="K64" s="26"/>
    </row>
    <row r="65" spans="1:11" x14ac:dyDescent="0.2">
      <c r="A65" s="22"/>
      <c r="B65" s="26"/>
      <c r="C65" s="26"/>
      <c r="D65" s="26"/>
      <c r="E65" s="26"/>
      <c r="F65" s="26"/>
      <c r="G65" s="26"/>
      <c r="H65" s="26"/>
      <c r="I65" s="26"/>
      <c r="J65" s="26"/>
      <c r="K65" s="26"/>
    </row>
    <row r="66" spans="1:11" x14ac:dyDescent="0.2">
      <c r="A66" s="22"/>
      <c r="B66" s="26"/>
      <c r="C66" s="26"/>
      <c r="D66" s="26"/>
      <c r="E66" s="26"/>
      <c r="F66" s="26"/>
      <c r="G66" s="26"/>
      <c r="H66" s="26"/>
      <c r="I66" s="26"/>
      <c r="J66" s="26"/>
      <c r="K66" s="26"/>
    </row>
    <row r="67" spans="1:11" x14ac:dyDescent="0.2">
      <c r="A67" s="22"/>
      <c r="B67" s="26"/>
      <c r="C67" s="26"/>
      <c r="D67" s="26"/>
      <c r="E67" s="26"/>
      <c r="F67" s="26"/>
      <c r="G67" s="26"/>
      <c r="H67" s="26"/>
      <c r="I67" s="26"/>
      <c r="J67" s="26"/>
      <c r="K67" s="26"/>
    </row>
    <row r="68" spans="1:11" x14ac:dyDescent="0.2">
      <c r="A68" s="22"/>
      <c r="B68" s="26"/>
      <c r="C68" s="26"/>
      <c r="D68" s="26"/>
      <c r="E68" s="26"/>
      <c r="F68" s="26"/>
      <c r="G68" s="26"/>
      <c r="H68" s="26"/>
      <c r="I68" s="26"/>
      <c r="J68" s="26"/>
      <c r="K68" s="26"/>
    </row>
    <row r="69" spans="1:11" x14ac:dyDescent="0.2">
      <c r="A69" s="22"/>
      <c r="B69" s="26"/>
      <c r="C69" s="26"/>
      <c r="D69" s="26"/>
      <c r="E69" s="26"/>
      <c r="F69" s="26"/>
      <c r="G69" s="26"/>
      <c r="H69" s="26"/>
      <c r="I69" s="26"/>
      <c r="J69" s="26"/>
      <c r="K69" s="26"/>
    </row>
    <row r="70" spans="1:11" x14ac:dyDescent="0.2">
      <c r="A70" s="22"/>
      <c r="B70" s="26"/>
      <c r="C70" s="26"/>
      <c r="D70" s="26"/>
      <c r="E70" s="26"/>
      <c r="F70" s="26"/>
      <c r="G70" s="26"/>
      <c r="H70" s="26"/>
      <c r="I70" s="26"/>
      <c r="J70" s="26"/>
      <c r="K70" s="26"/>
    </row>
    <row r="71" spans="1:11" x14ac:dyDescent="0.2">
      <c r="A71" s="22"/>
      <c r="B71" s="26"/>
      <c r="C71" s="26"/>
      <c r="D71" s="26"/>
      <c r="E71" s="26"/>
      <c r="F71" s="26"/>
      <c r="G71" s="26"/>
      <c r="H71" s="26"/>
      <c r="I71" s="26"/>
      <c r="J71" s="26"/>
      <c r="K71" s="26"/>
    </row>
    <row r="72" spans="1:11" x14ac:dyDescent="0.2">
      <c r="A72" s="22"/>
      <c r="B72" s="26"/>
      <c r="C72" s="26"/>
      <c r="D72" s="26"/>
      <c r="E72" s="26"/>
      <c r="F72" s="26"/>
      <c r="G72" s="26"/>
      <c r="H72" s="26"/>
      <c r="I72" s="26"/>
      <c r="J72" s="26"/>
      <c r="K72" s="26"/>
    </row>
    <row r="73" spans="1:11" x14ac:dyDescent="0.2">
      <c r="A73" s="22"/>
      <c r="B73" s="26"/>
      <c r="C73" s="26"/>
      <c r="D73" s="26"/>
      <c r="E73" s="26"/>
      <c r="F73" s="26"/>
      <c r="G73" s="26"/>
      <c r="H73" s="26"/>
      <c r="I73" s="26"/>
      <c r="J73" s="26"/>
      <c r="K73" s="26"/>
    </row>
    <row r="74" spans="1:11" x14ac:dyDescent="0.2">
      <c r="A74" s="22"/>
      <c r="B74" s="26"/>
      <c r="C74" s="26"/>
      <c r="D74" s="26"/>
      <c r="E74" s="26"/>
      <c r="F74" s="26"/>
      <c r="G74" s="26"/>
      <c r="H74" s="26"/>
      <c r="I74" s="26"/>
      <c r="J74" s="26"/>
      <c r="K74" s="26"/>
    </row>
    <row r="75" spans="1:11" x14ac:dyDescent="0.2">
      <c r="A75" s="22"/>
      <c r="B75" s="26"/>
      <c r="C75" s="26"/>
      <c r="D75" s="26"/>
      <c r="E75" s="26"/>
      <c r="F75" s="26"/>
      <c r="G75" s="26"/>
      <c r="H75" s="26"/>
      <c r="I75" s="26"/>
      <c r="J75" s="26"/>
      <c r="K75" s="26"/>
    </row>
    <row r="76" spans="1:11" x14ac:dyDescent="0.2">
      <c r="A76" s="22"/>
      <c r="B76" s="26"/>
      <c r="C76" s="26"/>
      <c r="D76" s="26"/>
      <c r="E76" s="26"/>
      <c r="F76" s="26"/>
      <c r="G76" s="26"/>
      <c r="H76" s="26"/>
      <c r="I76" s="26"/>
      <c r="J76" s="26"/>
      <c r="K76" s="26"/>
    </row>
    <row r="77" spans="1:11" x14ac:dyDescent="0.2">
      <c r="A77" s="22"/>
      <c r="B77" s="26"/>
      <c r="C77" s="26"/>
      <c r="D77" s="26"/>
      <c r="E77" s="26"/>
      <c r="F77" s="26"/>
      <c r="G77" s="26"/>
      <c r="H77" s="26"/>
      <c r="I77" s="26"/>
      <c r="J77" s="26"/>
      <c r="K77" s="26"/>
    </row>
    <row r="78" spans="1:11" x14ac:dyDescent="0.2">
      <c r="A78" s="22"/>
      <c r="B78" s="26"/>
      <c r="C78" s="26"/>
      <c r="D78" s="26"/>
      <c r="E78" s="26"/>
      <c r="F78" s="26"/>
      <c r="G78" s="26"/>
      <c r="H78" s="26"/>
      <c r="I78" s="26"/>
      <c r="J78" s="26"/>
      <c r="K78" s="26"/>
    </row>
    <row r="79" spans="1:11" x14ac:dyDescent="0.2">
      <c r="A79" s="22"/>
      <c r="B79" s="26"/>
      <c r="C79" s="26"/>
      <c r="D79" s="26"/>
      <c r="E79" s="26"/>
      <c r="F79" s="26"/>
      <c r="G79" s="26"/>
      <c r="H79" s="26"/>
      <c r="I79" s="26"/>
      <c r="J79" s="26"/>
      <c r="K79" s="26"/>
    </row>
    <row r="80" spans="1:11" x14ac:dyDescent="0.2">
      <c r="A80" s="22"/>
      <c r="B80" s="26"/>
      <c r="C80" s="26"/>
      <c r="D80" s="26"/>
      <c r="E80" s="26"/>
      <c r="F80" s="26"/>
      <c r="G80" s="26"/>
      <c r="H80" s="26"/>
      <c r="I80" s="26"/>
      <c r="J80" s="26"/>
      <c r="K80" s="26"/>
    </row>
    <row r="81" spans="1:11" x14ac:dyDescent="0.2">
      <c r="A81" s="22"/>
      <c r="B81" s="26"/>
      <c r="C81" s="26"/>
      <c r="D81" s="26"/>
      <c r="E81" s="26"/>
      <c r="F81" s="26"/>
      <c r="G81" s="26"/>
      <c r="H81" s="26"/>
      <c r="I81" s="26"/>
      <c r="J81" s="26"/>
      <c r="K81" s="26"/>
    </row>
    <row r="82" spans="1:11" x14ac:dyDescent="0.2">
      <c r="A82" s="22"/>
      <c r="B82" s="26"/>
      <c r="C82" s="26"/>
      <c r="D82" s="26"/>
      <c r="E82" s="26"/>
      <c r="F82" s="26"/>
      <c r="G82" s="26"/>
      <c r="H82" s="26"/>
      <c r="I82" s="26"/>
      <c r="J82" s="26"/>
      <c r="K82" s="26"/>
    </row>
    <row r="83" spans="1:11" x14ac:dyDescent="0.2">
      <c r="A83" s="22"/>
      <c r="B83" s="26"/>
      <c r="C83" s="26"/>
      <c r="D83" s="26"/>
      <c r="E83" s="26"/>
      <c r="F83" s="26"/>
      <c r="G83" s="26"/>
      <c r="H83" s="26"/>
      <c r="I83" s="26"/>
      <c r="J83" s="26"/>
      <c r="K83" s="26"/>
    </row>
    <row r="84" spans="1:11" x14ac:dyDescent="0.2">
      <c r="A84" s="22"/>
      <c r="B84" s="26"/>
      <c r="C84" s="26"/>
      <c r="D84" s="26"/>
      <c r="E84" s="26"/>
      <c r="F84" s="26"/>
      <c r="G84" s="26"/>
      <c r="H84" s="26"/>
      <c r="I84" s="26"/>
      <c r="J84" s="26"/>
      <c r="K84" s="26"/>
    </row>
    <row r="85" spans="1:11" x14ac:dyDescent="0.2">
      <c r="A85" s="22"/>
      <c r="B85" s="26"/>
      <c r="C85" s="26"/>
      <c r="D85" s="26"/>
      <c r="E85" s="26"/>
      <c r="F85" s="26"/>
      <c r="G85" s="26"/>
      <c r="H85" s="26"/>
      <c r="I85" s="26"/>
      <c r="J85" s="26"/>
      <c r="K85" s="26"/>
    </row>
    <row r="86" spans="1:11" x14ac:dyDescent="0.2">
      <c r="A86" s="22"/>
      <c r="B86" s="26"/>
      <c r="C86" s="26"/>
      <c r="D86" s="26"/>
      <c r="E86" s="26"/>
      <c r="F86" s="26"/>
      <c r="G86" s="26"/>
      <c r="H86" s="26"/>
      <c r="I86" s="26"/>
      <c r="J86" s="26"/>
      <c r="K86" s="26"/>
    </row>
    <row r="87" spans="1:11" x14ac:dyDescent="0.2">
      <c r="A87" s="22"/>
      <c r="B87" s="26"/>
      <c r="C87" s="26"/>
      <c r="D87" s="26"/>
      <c r="E87" s="26"/>
      <c r="F87" s="26"/>
      <c r="G87" s="26"/>
      <c r="H87" s="26"/>
      <c r="I87" s="26"/>
      <c r="J87" s="26"/>
      <c r="K87" s="26"/>
    </row>
    <row r="88" spans="1:11" x14ac:dyDescent="0.2">
      <c r="A88" s="22"/>
      <c r="B88" s="26"/>
      <c r="C88" s="26"/>
      <c r="D88" s="26"/>
      <c r="E88" s="26"/>
      <c r="F88" s="26"/>
      <c r="G88" s="26"/>
      <c r="H88" s="26"/>
      <c r="I88" s="26"/>
      <c r="J88" s="26"/>
      <c r="K88" s="26"/>
    </row>
    <row r="89" spans="1:11" x14ac:dyDescent="0.2">
      <c r="A89" s="22"/>
      <c r="B89" s="26"/>
      <c r="C89" s="26"/>
      <c r="D89" s="26"/>
      <c r="E89" s="26"/>
      <c r="F89" s="26"/>
      <c r="G89" s="26"/>
      <c r="H89" s="26"/>
      <c r="I89" s="26"/>
      <c r="J89" s="26"/>
      <c r="K89" s="26"/>
    </row>
    <row r="90" spans="1:11" x14ac:dyDescent="0.2">
      <c r="A90" s="22"/>
      <c r="B90" s="26"/>
      <c r="C90" s="26"/>
      <c r="D90" s="26"/>
      <c r="E90" s="26"/>
      <c r="F90" s="26"/>
      <c r="G90" s="26"/>
      <c r="H90" s="26"/>
      <c r="I90" s="26"/>
      <c r="J90" s="26"/>
      <c r="K90" s="26"/>
    </row>
    <row r="91" spans="1:11" x14ac:dyDescent="0.2">
      <c r="A91" s="22"/>
      <c r="B91" s="26"/>
      <c r="C91" s="26"/>
      <c r="D91" s="26"/>
      <c r="E91" s="26"/>
      <c r="F91" s="26"/>
      <c r="G91" s="26"/>
      <c r="H91" s="26"/>
      <c r="I91" s="26"/>
      <c r="J91" s="26"/>
      <c r="K91" s="26"/>
    </row>
    <row r="92" spans="1:11" x14ac:dyDescent="0.2">
      <c r="A92" s="22"/>
      <c r="B92" s="26"/>
      <c r="C92" s="26"/>
      <c r="D92" s="26"/>
      <c r="E92" s="26"/>
      <c r="F92" s="26"/>
      <c r="G92" s="26"/>
      <c r="H92" s="26"/>
      <c r="I92" s="26"/>
      <c r="J92" s="26"/>
      <c r="K92" s="26"/>
    </row>
    <row r="93" spans="1:11" x14ac:dyDescent="0.2">
      <c r="A93" s="22"/>
      <c r="B93" s="26"/>
      <c r="C93" s="26"/>
      <c r="D93" s="26"/>
      <c r="E93" s="26"/>
      <c r="F93" s="26"/>
      <c r="G93" s="26"/>
      <c r="H93" s="26"/>
      <c r="I93" s="26"/>
      <c r="J93" s="26"/>
      <c r="K93" s="26"/>
    </row>
    <row r="94" spans="1:11" x14ac:dyDescent="0.2">
      <c r="A94" s="22"/>
      <c r="B94" s="26"/>
      <c r="C94" s="26"/>
      <c r="D94" s="26"/>
      <c r="E94" s="26"/>
      <c r="F94" s="26"/>
      <c r="G94" s="26"/>
      <c r="H94" s="26"/>
      <c r="I94" s="26"/>
      <c r="J94" s="26"/>
      <c r="K94" s="26"/>
    </row>
    <row r="95" spans="1:11" x14ac:dyDescent="0.2">
      <c r="A95" s="22"/>
      <c r="B95" s="26"/>
      <c r="C95" s="26"/>
      <c r="D95" s="26"/>
      <c r="E95" s="26"/>
      <c r="F95" s="26"/>
      <c r="G95" s="26"/>
      <c r="H95" s="26"/>
      <c r="I95" s="26"/>
      <c r="J95" s="26"/>
      <c r="K95" s="26"/>
    </row>
    <row r="96" spans="1:11" x14ac:dyDescent="0.2">
      <c r="A96" s="24"/>
      <c r="B96" s="27"/>
      <c r="C96" s="27"/>
      <c r="D96" s="27"/>
      <c r="E96" s="27"/>
      <c r="F96" s="27"/>
      <c r="G96" s="27"/>
      <c r="H96" s="27"/>
      <c r="I96" s="27"/>
      <c r="J96" s="27"/>
      <c r="K96" s="27"/>
    </row>
    <row r="97" spans="1:11" x14ac:dyDescent="0.2">
      <c r="A97" s="24"/>
      <c r="B97" s="27"/>
      <c r="C97" s="27"/>
      <c r="D97" s="27"/>
      <c r="E97" s="27"/>
      <c r="F97" s="27"/>
      <c r="G97" s="27"/>
      <c r="H97" s="27"/>
      <c r="I97" s="27"/>
      <c r="J97" s="27"/>
      <c r="K97" s="27"/>
    </row>
    <row r="98" spans="1:11" x14ac:dyDescent="0.2">
      <c r="A98" s="24"/>
      <c r="B98" s="27"/>
      <c r="C98" s="27"/>
      <c r="D98" s="27"/>
      <c r="E98" s="27"/>
      <c r="F98" s="27"/>
      <c r="G98" s="27"/>
      <c r="H98" s="27"/>
      <c r="I98" s="27"/>
      <c r="J98" s="27"/>
      <c r="K98" s="27"/>
    </row>
    <row r="99" spans="1:11" x14ac:dyDescent="0.2">
      <c r="A99" s="24"/>
      <c r="B99" s="27"/>
      <c r="C99" s="27"/>
      <c r="D99" s="27"/>
      <c r="E99" s="27"/>
      <c r="F99" s="27"/>
      <c r="G99" s="27"/>
      <c r="H99" s="27"/>
      <c r="I99" s="27"/>
      <c r="J99" s="27"/>
      <c r="K99" s="27"/>
    </row>
    <row r="100" spans="1:11" x14ac:dyDescent="0.2">
      <c r="A100" s="24"/>
      <c r="B100" s="27"/>
      <c r="C100" s="27"/>
      <c r="D100" s="27"/>
      <c r="E100" s="27"/>
      <c r="F100" s="27"/>
      <c r="G100" s="27"/>
      <c r="H100" s="27"/>
      <c r="I100" s="27"/>
      <c r="J100" s="27"/>
      <c r="K100" s="27"/>
    </row>
    <row r="101" spans="1:11" x14ac:dyDescent="0.2">
      <c r="A101" s="24"/>
      <c r="B101" s="27"/>
      <c r="C101" s="27"/>
      <c r="D101" s="27"/>
      <c r="E101" s="27"/>
      <c r="F101" s="27"/>
      <c r="G101" s="27"/>
      <c r="H101" s="27"/>
      <c r="I101" s="27"/>
      <c r="J101" s="27"/>
      <c r="K101" s="27"/>
    </row>
    <row r="102" spans="1:11" x14ac:dyDescent="0.2">
      <c r="A102" s="24"/>
      <c r="B102" s="27"/>
      <c r="C102" s="27"/>
      <c r="D102" s="27"/>
      <c r="E102" s="27"/>
      <c r="F102" s="27"/>
      <c r="G102" s="27"/>
      <c r="H102" s="27"/>
      <c r="I102" s="27"/>
      <c r="J102" s="27"/>
      <c r="K102" s="27"/>
    </row>
    <row r="103" spans="1:11" x14ac:dyDescent="0.2">
      <c r="A103" s="24"/>
      <c r="B103" s="27"/>
      <c r="C103" s="27"/>
      <c r="D103" s="27"/>
      <c r="E103" s="27"/>
      <c r="F103" s="27"/>
      <c r="G103" s="27"/>
      <c r="H103" s="27"/>
      <c r="I103" s="27"/>
      <c r="J103" s="27"/>
      <c r="K103" s="27"/>
    </row>
    <row r="104" spans="1:11" x14ac:dyDescent="0.2">
      <c r="A104" s="24"/>
      <c r="B104" s="27"/>
      <c r="C104" s="27"/>
      <c r="D104" s="27"/>
      <c r="E104" s="27"/>
      <c r="F104" s="27"/>
      <c r="G104" s="27"/>
      <c r="H104" s="27"/>
      <c r="I104" s="27"/>
      <c r="J104" s="27"/>
      <c r="K104" s="27"/>
    </row>
    <row r="105" spans="1:11" x14ac:dyDescent="0.2">
      <c r="A105" s="24"/>
      <c r="B105" s="27"/>
      <c r="C105" s="27"/>
      <c r="D105" s="27"/>
      <c r="E105" s="27"/>
      <c r="F105" s="27"/>
      <c r="G105" s="27"/>
      <c r="H105" s="27"/>
      <c r="I105" s="27"/>
      <c r="J105" s="27"/>
      <c r="K105" s="27"/>
    </row>
    <row r="106" spans="1:11" x14ac:dyDescent="0.2">
      <c r="A106" s="24"/>
      <c r="B106" s="27"/>
      <c r="C106" s="27"/>
      <c r="D106" s="27"/>
      <c r="E106" s="27"/>
      <c r="F106" s="27"/>
      <c r="G106" s="27"/>
      <c r="H106" s="27"/>
      <c r="I106" s="27"/>
      <c r="J106" s="27"/>
      <c r="K106" s="27"/>
    </row>
    <row r="107" spans="1:11" x14ac:dyDescent="0.2">
      <c r="A107" s="24"/>
      <c r="B107" s="27"/>
      <c r="C107" s="27"/>
      <c r="D107" s="27"/>
      <c r="E107" s="27"/>
      <c r="F107" s="27"/>
      <c r="G107" s="27"/>
      <c r="H107" s="27"/>
      <c r="I107" s="27"/>
      <c r="J107" s="27"/>
      <c r="K107" s="27"/>
    </row>
    <row r="108" spans="1:11" x14ac:dyDescent="0.2">
      <c r="A108" s="24"/>
      <c r="B108" s="27"/>
      <c r="C108" s="27"/>
      <c r="D108" s="27"/>
      <c r="E108" s="27"/>
      <c r="F108" s="27"/>
      <c r="G108" s="27"/>
      <c r="H108" s="27"/>
      <c r="I108" s="27"/>
      <c r="J108" s="27"/>
      <c r="K108" s="27"/>
    </row>
    <row r="109" spans="1:11" x14ac:dyDescent="0.2">
      <c r="A109" s="24"/>
      <c r="B109" s="27"/>
      <c r="C109" s="27"/>
      <c r="D109" s="27"/>
      <c r="E109" s="27"/>
      <c r="F109" s="27"/>
      <c r="G109" s="27"/>
      <c r="H109" s="27"/>
      <c r="I109" s="27"/>
      <c r="J109" s="27"/>
      <c r="K109" s="27"/>
    </row>
    <row r="110" spans="1:11" x14ac:dyDescent="0.2">
      <c r="A110" s="24"/>
      <c r="B110" s="27"/>
      <c r="C110" s="27"/>
      <c r="D110" s="27"/>
      <c r="E110" s="27"/>
      <c r="F110" s="27"/>
      <c r="G110" s="27"/>
      <c r="H110" s="27"/>
      <c r="I110" s="27"/>
      <c r="J110" s="27"/>
      <c r="K110" s="27"/>
    </row>
    <row r="111" spans="1:11" x14ac:dyDescent="0.2">
      <c r="A111" s="24"/>
      <c r="B111" s="27"/>
      <c r="C111" s="27"/>
      <c r="D111" s="27"/>
      <c r="E111" s="27"/>
      <c r="F111" s="27"/>
      <c r="G111" s="27"/>
      <c r="H111" s="27"/>
      <c r="I111" s="27"/>
      <c r="J111" s="27"/>
      <c r="K111" s="27"/>
    </row>
    <row r="112" spans="1:11" x14ac:dyDescent="0.2">
      <c r="A112" s="24"/>
      <c r="B112" s="27"/>
      <c r="C112" s="27"/>
      <c r="D112" s="27"/>
      <c r="E112" s="27"/>
      <c r="F112" s="27"/>
      <c r="G112" s="27"/>
      <c r="H112" s="27"/>
      <c r="I112" s="27"/>
      <c r="J112" s="27"/>
      <c r="K112" s="27"/>
    </row>
    <row r="113" spans="1:11" x14ac:dyDescent="0.2">
      <c r="A113" s="24"/>
      <c r="B113" s="27"/>
      <c r="C113" s="27"/>
      <c r="D113" s="27"/>
      <c r="E113" s="27"/>
      <c r="F113" s="27"/>
      <c r="G113" s="27"/>
      <c r="H113" s="27"/>
      <c r="I113" s="27"/>
      <c r="J113" s="27"/>
      <c r="K113" s="27"/>
    </row>
    <row r="114" spans="1:11" x14ac:dyDescent="0.2">
      <c r="A114" s="24"/>
      <c r="B114" s="27"/>
      <c r="C114" s="27"/>
      <c r="D114" s="27"/>
      <c r="E114" s="27"/>
      <c r="F114" s="27"/>
      <c r="G114" s="27"/>
      <c r="H114" s="27"/>
      <c r="I114" s="27"/>
      <c r="J114" s="27"/>
      <c r="K114" s="27"/>
    </row>
    <row r="115" spans="1:11" x14ac:dyDescent="0.2">
      <c r="A115" s="24"/>
      <c r="B115" s="27"/>
      <c r="C115" s="27"/>
      <c r="D115" s="27"/>
      <c r="E115" s="27"/>
      <c r="F115" s="27"/>
      <c r="G115" s="27"/>
      <c r="H115" s="27"/>
      <c r="I115" s="27"/>
      <c r="J115" s="27"/>
      <c r="K115" s="27"/>
    </row>
    <row r="116" spans="1:11" x14ac:dyDescent="0.2">
      <c r="A116" s="24"/>
      <c r="B116" s="27"/>
      <c r="C116" s="27"/>
      <c r="D116" s="27"/>
      <c r="E116" s="27"/>
      <c r="F116" s="27"/>
      <c r="G116" s="27"/>
      <c r="H116" s="27"/>
      <c r="I116" s="27"/>
      <c r="J116" s="27"/>
      <c r="K116" s="27"/>
    </row>
    <row r="117" spans="1:11" x14ac:dyDescent="0.2">
      <c r="A117" s="24"/>
      <c r="B117" s="27"/>
      <c r="C117" s="27"/>
      <c r="D117" s="27"/>
      <c r="E117" s="27"/>
      <c r="F117" s="27"/>
      <c r="G117" s="27"/>
      <c r="H117" s="27"/>
      <c r="I117" s="27"/>
      <c r="J117" s="27"/>
      <c r="K117" s="27"/>
    </row>
    <row r="118" spans="1:11" x14ac:dyDescent="0.2">
      <c r="A118" s="24"/>
      <c r="B118" s="27"/>
      <c r="C118" s="27"/>
      <c r="D118" s="27"/>
      <c r="E118" s="27"/>
      <c r="F118" s="27"/>
      <c r="G118" s="27"/>
      <c r="H118" s="27"/>
      <c r="I118" s="27"/>
      <c r="J118" s="27"/>
      <c r="K118" s="27"/>
    </row>
    <row r="119" spans="1:11" x14ac:dyDescent="0.2">
      <c r="A119" s="24"/>
      <c r="B119" s="27"/>
      <c r="C119" s="27"/>
      <c r="D119" s="27"/>
      <c r="E119" s="27"/>
      <c r="F119" s="27"/>
      <c r="G119" s="27"/>
      <c r="H119" s="27"/>
      <c r="I119" s="27"/>
      <c r="J119" s="27"/>
      <c r="K119" s="27"/>
    </row>
    <row r="120" spans="1:11" x14ac:dyDescent="0.2">
      <c r="A120" s="24"/>
      <c r="B120" s="27"/>
      <c r="C120" s="27"/>
      <c r="D120" s="27"/>
      <c r="E120" s="27"/>
      <c r="F120" s="27"/>
      <c r="G120" s="27"/>
      <c r="H120" s="27"/>
      <c r="I120" s="27"/>
      <c r="J120" s="27"/>
      <c r="K120" s="27"/>
    </row>
    <row r="121" spans="1:11" x14ac:dyDescent="0.2">
      <c r="A121" s="24"/>
      <c r="B121" s="27"/>
      <c r="C121" s="27"/>
      <c r="D121" s="27"/>
      <c r="E121" s="27"/>
      <c r="F121" s="27"/>
      <c r="G121" s="27"/>
      <c r="H121" s="27"/>
      <c r="I121" s="27"/>
      <c r="J121" s="27"/>
      <c r="K121" s="27"/>
    </row>
    <row r="122" spans="1:11" x14ac:dyDescent="0.2">
      <c r="A122" s="24"/>
      <c r="B122" s="27"/>
      <c r="C122" s="27"/>
      <c r="D122" s="27"/>
      <c r="E122" s="27"/>
      <c r="F122" s="27"/>
      <c r="G122" s="27"/>
      <c r="H122" s="27"/>
      <c r="I122" s="27"/>
      <c r="J122" s="27"/>
      <c r="K122" s="27"/>
    </row>
    <row r="123" spans="1:11" x14ac:dyDescent="0.2">
      <c r="A123" s="24"/>
      <c r="B123" s="27"/>
      <c r="C123" s="27"/>
      <c r="D123" s="27"/>
      <c r="E123" s="27"/>
      <c r="F123" s="27"/>
      <c r="G123" s="27"/>
      <c r="H123" s="27"/>
      <c r="I123" s="27"/>
      <c r="J123" s="27"/>
      <c r="K123" s="27"/>
    </row>
    <row r="124" spans="1:11" x14ac:dyDescent="0.2">
      <c r="A124" s="24"/>
      <c r="B124" s="27"/>
      <c r="C124" s="27"/>
      <c r="D124" s="27"/>
      <c r="E124" s="27"/>
      <c r="F124" s="27"/>
      <c r="G124" s="27"/>
      <c r="H124" s="27"/>
      <c r="I124" s="27"/>
      <c r="J124" s="27"/>
      <c r="K124" s="27"/>
    </row>
    <row r="125" spans="1:11" x14ac:dyDescent="0.2">
      <c r="A125" s="24"/>
      <c r="B125" s="27"/>
      <c r="C125" s="27"/>
      <c r="D125" s="27"/>
      <c r="E125" s="27"/>
      <c r="F125" s="27"/>
      <c r="G125" s="27"/>
      <c r="H125" s="27"/>
      <c r="I125" s="27"/>
      <c r="J125" s="27"/>
      <c r="K125" s="27"/>
    </row>
    <row r="126" spans="1:11" x14ac:dyDescent="0.2">
      <c r="A126" s="24"/>
      <c r="B126" s="27"/>
      <c r="C126" s="27"/>
      <c r="D126" s="27"/>
      <c r="E126" s="27"/>
      <c r="F126" s="27"/>
      <c r="G126" s="27"/>
      <c r="H126" s="27"/>
      <c r="I126" s="27"/>
      <c r="J126" s="27"/>
      <c r="K126" s="27"/>
    </row>
    <row r="127" spans="1:11" x14ac:dyDescent="0.2">
      <c r="A127" s="24"/>
      <c r="B127" s="27"/>
      <c r="C127" s="27"/>
      <c r="D127" s="27"/>
      <c r="E127" s="27"/>
      <c r="F127" s="27"/>
      <c r="G127" s="27"/>
      <c r="H127" s="27"/>
      <c r="I127" s="27"/>
      <c r="J127" s="27"/>
      <c r="K127" s="27"/>
    </row>
    <row r="128" spans="1:11" x14ac:dyDescent="0.2">
      <c r="A128" s="24"/>
      <c r="B128" s="27"/>
      <c r="C128" s="27"/>
      <c r="D128" s="27"/>
      <c r="E128" s="27"/>
      <c r="F128" s="27"/>
      <c r="G128" s="27"/>
      <c r="H128" s="27"/>
      <c r="I128" s="27"/>
      <c r="J128" s="27"/>
      <c r="K128" s="27"/>
    </row>
    <row r="129" spans="1:11" x14ac:dyDescent="0.2">
      <c r="A129" s="24"/>
      <c r="B129" s="27"/>
      <c r="C129" s="27"/>
      <c r="D129" s="27"/>
      <c r="E129" s="27"/>
      <c r="F129" s="27"/>
      <c r="G129" s="27"/>
      <c r="H129" s="27"/>
      <c r="I129" s="27"/>
      <c r="J129" s="27"/>
      <c r="K129" s="27"/>
    </row>
    <row r="130" spans="1:11" x14ac:dyDescent="0.2">
      <c r="A130" s="24"/>
      <c r="B130" s="27"/>
      <c r="C130" s="27"/>
      <c r="D130" s="27"/>
      <c r="E130" s="27"/>
      <c r="F130" s="27"/>
      <c r="G130" s="27"/>
      <c r="H130" s="27"/>
      <c r="I130" s="27"/>
      <c r="J130" s="27"/>
      <c r="K130" s="27"/>
    </row>
    <row r="131" spans="1:11" x14ac:dyDescent="0.2">
      <c r="A131" s="24"/>
      <c r="B131" s="27"/>
      <c r="C131" s="27"/>
      <c r="D131" s="27"/>
      <c r="E131" s="27"/>
      <c r="F131" s="27"/>
      <c r="G131" s="27"/>
      <c r="H131" s="27"/>
      <c r="I131" s="27"/>
      <c r="J131" s="27"/>
      <c r="K131" s="27"/>
    </row>
    <row r="132" spans="1:11" x14ac:dyDescent="0.2">
      <c r="A132" s="24"/>
      <c r="B132" s="27"/>
      <c r="C132" s="27"/>
      <c r="D132" s="27"/>
      <c r="E132" s="27"/>
      <c r="F132" s="27"/>
      <c r="G132" s="27"/>
      <c r="H132" s="27"/>
      <c r="I132" s="27"/>
      <c r="J132" s="27"/>
      <c r="K132" s="27"/>
    </row>
    <row r="133" spans="1:11" x14ac:dyDescent="0.2">
      <c r="A133" s="24"/>
      <c r="B133" s="27"/>
      <c r="C133" s="27"/>
      <c r="D133" s="27"/>
      <c r="E133" s="27"/>
      <c r="F133" s="27"/>
      <c r="G133" s="27"/>
      <c r="H133" s="27"/>
      <c r="I133" s="27"/>
      <c r="J133" s="27"/>
      <c r="K133" s="27"/>
    </row>
    <row r="134" spans="1:11" x14ac:dyDescent="0.2">
      <c r="A134" s="24"/>
      <c r="B134" s="27"/>
      <c r="C134" s="27"/>
      <c r="D134" s="27"/>
      <c r="E134" s="27"/>
      <c r="F134" s="27"/>
      <c r="G134" s="27"/>
      <c r="H134" s="27"/>
      <c r="I134" s="27"/>
      <c r="J134" s="27"/>
      <c r="K134" s="27"/>
    </row>
    <row r="135" spans="1:11" x14ac:dyDescent="0.2">
      <c r="A135" s="24"/>
      <c r="B135" s="27"/>
      <c r="C135" s="27"/>
      <c r="D135" s="27"/>
      <c r="E135" s="27"/>
      <c r="F135" s="27"/>
      <c r="G135" s="27"/>
      <c r="H135" s="27"/>
      <c r="I135" s="27"/>
      <c r="J135" s="27"/>
      <c r="K135" s="27"/>
    </row>
    <row r="136" spans="1:11" x14ac:dyDescent="0.2">
      <c r="A136" s="24"/>
      <c r="B136" s="27"/>
      <c r="C136" s="27"/>
      <c r="D136" s="27"/>
      <c r="E136" s="27"/>
      <c r="F136" s="27"/>
      <c r="G136" s="27"/>
      <c r="H136" s="27"/>
      <c r="I136" s="27"/>
      <c r="J136" s="27"/>
      <c r="K136" s="27"/>
    </row>
    <row r="137" spans="1:11" x14ac:dyDescent="0.2">
      <c r="A137" s="24"/>
      <c r="B137" s="27"/>
      <c r="C137" s="27"/>
      <c r="D137" s="27"/>
      <c r="E137" s="27"/>
      <c r="F137" s="27"/>
      <c r="G137" s="27"/>
      <c r="H137" s="27"/>
      <c r="I137" s="27"/>
      <c r="J137" s="27"/>
      <c r="K137" s="27"/>
    </row>
    <row r="138" spans="1:11" x14ac:dyDescent="0.2">
      <c r="A138" s="24"/>
      <c r="B138" s="27"/>
      <c r="C138" s="27"/>
      <c r="D138" s="27"/>
      <c r="E138" s="27"/>
      <c r="F138" s="27"/>
      <c r="G138" s="27"/>
      <c r="H138" s="27"/>
      <c r="I138" s="27"/>
      <c r="J138" s="27"/>
      <c r="K138" s="27"/>
    </row>
    <row r="139" spans="1:11" x14ac:dyDescent="0.2">
      <c r="A139" s="24"/>
      <c r="B139" s="27"/>
      <c r="C139" s="27"/>
      <c r="D139" s="27"/>
      <c r="E139" s="27"/>
      <c r="F139" s="27"/>
      <c r="G139" s="27"/>
      <c r="H139" s="27"/>
      <c r="I139" s="27"/>
      <c r="J139" s="27"/>
      <c r="K139" s="27"/>
    </row>
    <row r="140" spans="1:11" x14ac:dyDescent="0.2">
      <c r="A140" s="24"/>
      <c r="B140" s="27"/>
      <c r="C140" s="27"/>
      <c r="D140" s="27"/>
      <c r="E140" s="27"/>
      <c r="F140" s="27"/>
      <c r="G140" s="27"/>
      <c r="H140" s="27"/>
      <c r="I140" s="27"/>
      <c r="J140" s="27"/>
      <c r="K140" s="27"/>
    </row>
    <row r="141" spans="1:11" x14ac:dyDescent="0.2">
      <c r="A141" s="24"/>
      <c r="B141" s="27"/>
      <c r="C141" s="27"/>
      <c r="D141" s="27"/>
      <c r="E141" s="27"/>
      <c r="F141" s="27"/>
      <c r="G141" s="27"/>
      <c r="H141" s="27"/>
      <c r="I141" s="27"/>
      <c r="J141" s="27"/>
      <c r="K141" s="27"/>
    </row>
    <row r="142" spans="1:11" x14ac:dyDescent="0.2">
      <c r="A142" s="24"/>
      <c r="B142" s="27"/>
      <c r="C142" s="27"/>
      <c r="D142" s="27"/>
      <c r="E142" s="27"/>
      <c r="F142" s="27"/>
      <c r="G142" s="27"/>
      <c r="H142" s="27"/>
      <c r="I142" s="27"/>
      <c r="J142" s="27"/>
      <c r="K142" s="27"/>
    </row>
    <row r="143" spans="1:11" x14ac:dyDescent="0.2">
      <c r="A143" s="24"/>
      <c r="B143" s="27"/>
      <c r="C143" s="27"/>
      <c r="D143" s="27"/>
      <c r="E143" s="27"/>
      <c r="F143" s="27"/>
      <c r="G143" s="27"/>
      <c r="H143" s="27"/>
      <c r="I143" s="27"/>
      <c r="J143" s="27"/>
      <c r="K143" s="27"/>
    </row>
    <row r="144" spans="1:11" x14ac:dyDescent="0.2">
      <c r="A144" s="24"/>
      <c r="B144" s="27"/>
      <c r="C144" s="27"/>
      <c r="D144" s="27"/>
      <c r="E144" s="27"/>
      <c r="F144" s="27"/>
      <c r="G144" s="27"/>
      <c r="H144" s="27"/>
      <c r="I144" s="27"/>
      <c r="J144" s="27"/>
      <c r="K144" s="27"/>
    </row>
    <row r="145" spans="1:11" x14ac:dyDescent="0.2">
      <c r="A145" s="24"/>
      <c r="B145" s="27"/>
      <c r="C145" s="27"/>
      <c r="D145" s="27"/>
      <c r="E145" s="27"/>
      <c r="F145" s="27"/>
      <c r="G145" s="27"/>
      <c r="H145" s="27"/>
      <c r="I145" s="27"/>
      <c r="J145" s="27"/>
      <c r="K145" s="27"/>
    </row>
    <row r="146" spans="1:11" x14ac:dyDescent="0.2">
      <c r="A146" s="24"/>
      <c r="B146" s="27"/>
      <c r="C146" s="27"/>
      <c r="D146" s="27"/>
      <c r="E146" s="27"/>
      <c r="F146" s="27"/>
      <c r="G146" s="27"/>
      <c r="H146" s="27"/>
      <c r="I146" s="27"/>
      <c r="J146" s="27"/>
      <c r="K146" s="27"/>
    </row>
    <row r="147" spans="1:11" x14ac:dyDescent="0.2">
      <c r="A147" s="24"/>
      <c r="B147" s="27"/>
      <c r="C147" s="27"/>
      <c r="D147" s="27"/>
      <c r="E147" s="27"/>
      <c r="F147" s="27"/>
      <c r="G147" s="27"/>
      <c r="H147" s="27"/>
      <c r="I147" s="27"/>
      <c r="J147" s="27"/>
      <c r="K147" s="27"/>
    </row>
    <row r="148" spans="1:11" x14ac:dyDescent="0.2">
      <c r="A148" s="24"/>
      <c r="B148" s="27"/>
      <c r="C148" s="27"/>
      <c r="D148" s="27"/>
      <c r="E148" s="27"/>
      <c r="F148" s="27"/>
      <c r="G148" s="27"/>
      <c r="H148" s="27"/>
      <c r="I148" s="27"/>
      <c r="J148" s="27"/>
      <c r="K148" s="27"/>
    </row>
    <row r="149" spans="1:11" x14ac:dyDescent="0.2">
      <c r="A149" s="24"/>
      <c r="B149" s="27"/>
      <c r="C149" s="27"/>
      <c r="D149" s="27"/>
      <c r="E149" s="27"/>
      <c r="F149" s="27"/>
      <c r="G149" s="27"/>
      <c r="H149" s="27"/>
      <c r="I149" s="27"/>
      <c r="J149" s="27"/>
      <c r="K149" s="27"/>
    </row>
    <row r="150" spans="1:11" x14ac:dyDescent="0.2">
      <c r="A150" s="24"/>
      <c r="B150" s="27"/>
      <c r="C150" s="27"/>
      <c r="D150" s="27"/>
      <c r="E150" s="27"/>
      <c r="F150" s="27"/>
      <c r="G150" s="27"/>
      <c r="H150" s="27"/>
      <c r="I150" s="27"/>
      <c r="J150" s="27"/>
      <c r="K150" s="27"/>
    </row>
    <row r="151" spans="1:11" x14ac:dyDescent="0.2">
      <c r="A151" s="24"/>
      <c r="B151" s="27"/>
      <c r="C151" s="27"/>
      <c r="D151" s="27"/>
      <c r="E151" s="27"/>
      <c r="F151" s="27"/>
      <c r="G151" s="27"/>
      <c r="H151" s="27"/>
      <c r="I151" s="27"/>
      <c r="J151" s="27"/>
      <c r="K151" s="27"/>
    </row>
    <row r="152" spans="1:11" x14ac:dyDescent="0.2">
      <c r="A152" s="24"/>
      <c r="B152" s="27"/>
      <c r="C152" s="27"/>
      <c r="D152" s="27"/>
      <c r="E152" s="27"/>
      <c r="F152" s="27"/>
      <c r="G152" s="27"/>
      <c r="H152" s="27"/>
      <c r="I152" s="27"/>
      <c r="J152" s="27"/>
      <c r="K152" s="27"/>
    </row>
    <row r="153" spans="1:11" x14ac:dyDescent="0.2">
      <c r="A153" s="24"/>
      <c r="B153" s="27"/>
      <c r="C153" s="27"/>
      <c r="D153" s="27"/>
      <c r="E153" s="27"/>
      <c r="F153" s="27"/>
      <c r="G153" s="27"/>
      <c r="H153" s="27"/>
      <c r="I153" s="27"/>
      <c r="J153" s="27"/>
      <c r="K153" s="27"/>
    </row>
    <row r="154" spans="1:11" x14ac:dyDescent="0.2">
      <c r="A154" s="24"/>
      <c r="B154" s="27"/>
      <c r="C154" s="27"/>
      <c r="D154" s="27"/>
      <c r="E154" s="27"/>
      <c r="F154" s="27"/>
      <c r="G154" s="27"/>
      <c r="H154" s="27"/>
      <c r="I154" s="27"/>
      <c r="J154" s="27"/>
      <c r="K154" s="27"/>
    </row>
    <row r="155" spans="1:11" x14ac:dyDescent="0.2">
      <c r="A155" s="24"/>
      <c r="B155" s="27"/>
      <c r="C155" s="27"/>
      <c r="D155" s="27"/>
      <c r="E155" s="27"/>
      <c r="F155" s="27"/>
      <c r="G155" s="27"/>
      <c r="H155" s="27"/>
      <c r="I155" s="27"/>
      <c r="J155" s="27"/>
      <c r="K155" s="27"/>
    </row>
    <row r="156" spans="1:11" x14ac:dyDescent="0.2">
      <c r="A156" s="24"/>
      <c r="B156" s="27"/>
      <c r="C156" s="27"/>
      <c r="D156" s="27"/>
      <c r="E156" s="27"/>
      <c r="F156" s="27"/>
      <c r="G156" s="27"/>
      <c r="H156" s="27"/>
      <c r="I156" s="27"/>
      <c r="J156" s="27"/>
      <c r="K156" s="27"/>
    </row>
    <row r="157" spans="1:11" x14ac:dyDescent="0.2">
      <c r="A157" s="24"/>
      <c r="B157" s="27"/>
      <c r="C157" s="27"/>
      <c r="D157" s="27"/>
      <c r="E157" s="27"/>
      <c r="F157" s="27"/>
      <c r="G157" s="27"/>
      <c r="H157" s="27"/>
      <c r="I157" s="27"/>
      <c r="J157" s="27"/>
      <c r="K157" s="27"/>
    </row>
    <row r="158" spans="1:11" x14ac:dyDescent="0.2">
      <c r="A158" s="24"/>
      <c r="B158" s="27"/>
      <c r="C158" s="27"/>
      <c r="D158" s="27"/>
      <c r="E158" s="27"/>
      <c r="F158" s="27"/>
      <c r="G158" s="27"/>
      <c r="H158" s="27"/>
      <c r="I158" s="27"/>
      <c r="J158" s="27"/>
      <c r="K158" s="27"/>
    </row>
    <row r="159" spans="1:11" x14ac:dyDescent="0.2">
      <c r="A159" s="24"/>
      <c r="B159" s="27"/>
      <c r="C159" s="27"/>
      <c r="D159" s="27"/>
      <c r="E159" s="27"/>
      <c r="F159" s="27"/>
      <c r="G159" s="27"/>
      <c r="H159" s="27"/>
      <c r="I159" s="27"/>
      <c r="J159" s="27"/>
      <c r="K159" s="27"/>
    </row>
    <row r="160" spans="1:11" x14ac:dyDescent="0.2">
      <c r="A160" s="24"/>
      <c r="B160" s="27"/>
      <c r="C160" s="27"/>
      <c r="D160" s="27"/>
      <c r="E160" s="27"/>
      <c r="F160" s="27"/>
      <c r="G160" s="27"/>
      <c r="H160" s="27"/>
      <c r="I160" s="27"/>
      <c r="J160" s="27"/>
      <c r="K160" s="27"/>
    </row>
    <row r="161" spans="1:11" x14ac:dyDescent="0.2">
      <c r="A161" s="24"/>
      <c r="B161" s="27"/>
      <c r="C161" s="27"/>
      <c r="D161" s="27"/>
      <c r="E161" s="27"/>
      <c r="F161" s="27"/>
      <c r="G161" s="27"/>
      <c r="H161" s="27"/>
      <c r="I161" s="27"/>
      <c r="J161" s="27"/>
      <c r="K161" s="27"/>
    </row>
    <row r="162" spans="1:11" x14ac:dyDescent="0.2">
      <c r="A162" s="24"/>
      <c r="B162" s="27"/>
      <c r="C162" s="27"/>
      <c r="D162" s="27"/>
      <c r="E162" s="27"/>
      <c r="F162" s="27"/>
      <c r="G162" s="27"/>
      <c r="H162" s="27"/>
      <c r="I162" s="27"/>
      <c r="J162" s="27"/>
      <c r="K162" s="27"/>
    </row>
    <row r="163" spans="1:11" x14ac:dyDescent="0.2">
      <c r="A163" s="24"/>
      <c r="B163" s="27"/>
      <c r="C163" s="27"/>
      <c r="D163" s="27"/>
      <c r="E163" s="27"/>
      <c r="F163" s="27"/>
      <c r="G163" s="27"/>
      <c r="H163" s="27"/>
      <c r="I163" s="27"/>
      <c r="J163" s="27"/>
      <c r="K163" s="27"/>
    </row>
    <row r="164" spans="1:11" x14ac:dyDescent="0.2">
      <c r="A164" s="24"/>
      <c r="B164" s="27"/>
      <c r="C164" s="27"/>
      <c r="D164" s="27"/>
      <c r="E164" s="27"/>
      <c r="F164" s="27"/>
      <c r="G164" s="27"/>
      <c r="H164" s="27"/>
      <c r="I164" s="27"/>
      <c r="J164" s="27"/>
      <c r="K164" s="27"/>
    </row>
    <row r="165" spans="1:11" x14ac:dyDescent="0.2">
      <c r="A165" s="24"/>
      <c r="B165" s="27"/>
      <c r="C165" s="27"/>
      <c r="D165" s="27"/>
      <c r="E165" s="27"/>
      <c r="F165" s="27"/>
      <c r="G165" s="27"/>
      <c r="H165" s="27"/>
      <c r="I165" s="27"/>
      <c r="J165" s="27"/>
      <c r="K165" s="27"/>
    </row>
    <row r="166" spans="1:11" x14ac:dyDescent="0.2">
      <c r="A166" s="24"/>
      <c r="B166" s="27"/>
      <c r="C166" s="27"/>
      <c r="D166" s="27"/>
      <c r="E166" s="27"/>
      <c r="F166" s="27"/>
      <c r="G166" s="27"/>
      <c r="H166" s="27"/>
      <c r="I166" s="27"/>
      <c r="J166" s="27"/>
      <c r="K166" s="27"/>
    </row>
  </sheetData>
  <mergeCells count="36">
    <mergeCell ref="B32:B34"/>
    <mergeCell ref="A32:A34"/>
    <mergeCell ref="A6:K6"/>
    <mergeCell ref="B8:B9"/>
    <mergeCell ref="J8:K8"/>
    <mergeCell ref="A19:A29"/>
    <mergeCell ref="B31:K31"/>
    <mergeCell ref="A47:A50"/>
    <mergeCell ref="B47:B50"/>
    <mergeCell ref="A35:A38"/>
    <mergeCell ref="B35:B38"/>
    <mergeCell ref="A41:A43"/>
    <mergeCell ref="B41:B43"/>
    <mergeCell ref="A44:A46"/>
    <mergeCell ref="B44:B46"/>
    <mergeCell ref="B39:B40"/>
    <mergeCell ref="A39:A40"/>
    <mergeCell ref="G2:K2"/>
    <mergeCell ref="G3:K3"/>
    <mergeCell ref="G1:K1"/>
    <mergeCell ref="A5:K5"/>
    <mergeCell ref="B19:B29"/>
    <mergeCell ref="A8:A9"/>
    <mergeCell ref="I8:I9"/>
    <mergeCell ref="D8:F8"/>
    <mergeCell ref="A11:A18"/>
    <mergeCell ref="B11:B18"/>
    <mergeCell ref="G8:G9"/>
    <mergeCell ref="H8:H9"/>
    <mergeCell ref="C8:C9"/>
    <mergeCell ref="B55:B56"/>
    <mergeCell ref="A55:A56"/>
    <mergeCell ref="B53:B54"/>
    <mergeCell ref="A53:A54"/>
    <mergeCell ref="B51:B52"/>
    <mergeCell ref="A51:A52"/>
  </mergeCells>
  <phoneticPr fontId="2" type="noConversion"/>
  <pageMargins left="0.39370078740157483" right="0.39370078740157483" top="0.39370078740157483" bottom="0.39370078740157483" header="0.19685039370078741" footer="0.19685039370078741"/>
  <pageSetup paperSize="9" scale="80" fitToHeight="0" orientation="landscape" r:id="rId1"/>
  <headerFooter differentFirst="1" alignWithMargins="0">
    <oddHeader>&amp;C&amp;"Times New Roman,обычный"&amp;8&amp;P</oddHeader>
  </headerFooter>
  <rowBreaks count="2" manualBreakCount="2">
    <brk id="18" max="10" man="1"/>
    <brk id="3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1"/>
  <sheetViews>
    <sheetView topLeftCell="A8" zoomScale="80" zoomScaleNormal="80" zoomScaleSheetLayoutView="80" workbookViewId="0">
      <pane xSplit="2" ySplit="3" topLeftCell="C43" activePane="bottomRight" state="frozen"/>
      <selection activeCell="A8" sqref="A8"/>
      <selection pane="topRight" activeCell="C8" sqref="C8"/>
      <selection pane="bottomLeft" activeCell="A11" sqref="A11"/>
      <selection pane="bottomRight" activeCell="E51" sqref="E51"/>
    </sheetView>
  </sheetViews>
  <sheetFormatPr defaultColWidth="11.42578125" defaultRowHeight="12.75" x14ac:dyDescent="0.2"/>
  <cols>
    <col min="1" max="1" width="6.7109375" style="21" customWidth="1"/>
    <col min="2" max="2" width="34.42578125" style="25" customWidth="1"/>
    <col min="3" max="3" width="25.5703125" style="25" customWidth="1"/>
    <col min="4" max="4" width="14" style="25" customWidth="1"/>
    <col min="5" max="5" width="14.7109375" style="25" customWidth="1"/>
    <col min="6" max="6" width="14.140625" style="25" customWidth="1"/>
    <col min="7" max="9" width="12.7109375" style="25" customWidth="1"/>
    <col min="10" max="10" width="10.5703125" style="25" customWidth="1"/>
    <col min="11" max="11" width="12.5703125" style="25" customWidth="1"/>
    <col min="12" max="16384" width="11.42578125" style="25"/>
  </cols>
  <sheetData>
    <row r="1" spans="1:11" ht="15" customHeight="1" x14ac:dyDescent="0.2">
      <c r="G1" s="307" t="s">
        <v>248</v>
      </c>
      <c r="H1" s="307"/>
      <c r="I1" s="307"/>
      <c r="J1" s="307"/>
      <c r="K1" s="307"/>
    </row>
    <row r="2" spans="1:11" ht="15" customHeight="1" x14ac:dyDescent="0.2">
      <c r="G2" s="307" t="s">
        <v>3</v>
      </c>
      <c r="H2" s="307"/>
      <c r="I2" s="307"/>
      <c r="J2" s="307"/>
      <c r="K2" s="307"/>
    </row>
    <row r="3" spans="1:11" ht="15" customHeight="1" x14ac:dyDescent="0.2">
      <c r="G3" s="307" t="s">
        <v>2</v>
      </c>
      <c r="H3" s="307"/>
      <c r="I3" s="307"/>
      <c r="J3" s="307"/>
      <c r="K3" s="307"/>
    </row>
    <row r="4" spans="1:11" ht="11.25" customHeight="1" x14ac:dyDescent="0.2"/>
    <row r="5" spans="1:11" ht="45" customHeight="1" x14ac:dyDescent="0.2">
      <c r="A5" s="281" t="s">
        <v>162</v>
      </c>
      <c r="B5" s="281"/>
      <c r="C5" s="281"/>
      <c r="D5" s="281"/>
      <c r="E5" s="281"/>
      <c r="F5" s="281"/>
      <c r="G5" s="281"/>
      <c r="H5" s="281"/>
      <c r="I5" s="281"/>
      <c r="J5" s="281"/>
      <c r="K5" s="281"/>
    </row>
    <row r="6" spans="1:11" ht="15" customHeight="1" x14ac:dyDescent="0.2">
      <c r="A6" s="300" t="s">
        <v>362</v>
      </c>
      <c r="B6" s="300"/>
      <c r="C6" s="300"/>
      <c r="D6" s="300"/>
      <c r="E6" s="300"/>
      <c r="F6" s="300"/>
      <c r="G6" s="300"/>
      <c r="H6" s="300"/>
      <c r="I6" s="300"/>
      <c r="J6" s="300"/>
      <c r="K6" s="300"/>
    </row>
    <row r="7" spans="1:11" ht="21" customHeight="1" x14ac:dyDescent="0.2"/>
    <row r="8" spans="1:11" ht="78.75" customHeight="1" x14ac:dyDescent="0.2">
      <c r="A8" s="285" t="s">
        <v>10</v>
      </c>
      <c r="B8" s="285" t="s">
        <v>90</v>
      </c>
      <c r="C8" s="285" t="s">
        <v>31</v>
      </c>
      <c r="D8" s="288" t="s">
        <v>176</v>
      </c>
      <c r="E8" s="289"/>
      <c r="F8" s="290"/>
      <c r="G8" s="285" t="s">
        <v>170</v>
      </c>
      <c r="H8" s="285" t="s">
        <v>171</v>
      </c>
      <c r="I8" s="286" t="s">
        <v>329</v>
      </c>
      <c r="J8" s="285" t="s">
        <v>152</v>
      </c>
      <c r="K8" s="285"/>
    </row>
    <row r="9" spans="1:11" ht="72" customHeight="1" x14ac:dyDescent="0.2">
      <c r="A9" s="285"/>
      <c r="B9" s="285"/>
      <c r="C9" s="285"/>
      <c r="D9" s="207" t="s">
        <v>359</v>
      </c>
      <c r="E9" s="207" t="s">
        <v>360</v>
      </c>
      <c r="F9" s="207" t="s">
        <v>361</v>
      </c>
      <c r="G9" s="285"/>
      <c r="H9" s="285"/>
      <c r="I9" s="287"/>
      <c r="J9" s="207" t="s">
        <v>41</v>
      </c>
      <c r="K9" s="207" t="s">
        <v>173</v>
      </c>
    </row>
    <row r="10" spans="1:11" s="23" customFormat="1" ht="13.5" customHeight="1" x14ac:dyDescent="0.2">
      <c r="A10" s="207">
        <v>1</v>
      </c>
      <c r="B10" s="207">
        <v>2</v>
      </c>
      <c r="C10" s="207">
        <v>3</v>
      </c>
      <c r="D10" s="207">
        <v>4</v>
      </c>
      <c r="E10" s="207">
        <v>5</v>
      </c>
      <c r="F10" s="207">
        <v>6</v>
      </c>
      <c r="G10" s="207">
        <v>7</v>
      </c>
      <c r="H10" s="207">
        <v>8</v>
      </c>
      <c r="I10" s="207">
        <v>9</v>
      </c>
      <c r="J10" s="207">
        <v>10</v>
      </c>
      <c r="K10" s="207">
        <v>11</v>
      </c>
    </row>
    <row r="11" spans="1:11" ht="29.25" customHeight="1" x14ac:dyDescent="0.2">
      <c r="A11" s="311"/>
      <c r="B11" s="312" t="s">
        <v>92</v>
      </c>
      <c r="C11" s="214" t="s">
        <v>32</v>
      </c>
      <c r="D11" s="132">
        <f>SUM(D14:D19)</f>
        <v>164.68982999999997</v>
      </c>
      <c r="E11" s="132">
        <f>E14+E15+E16+E17+E18+E19</f>
        <v>164.68982999999997</v>
      </c>
      <c r="F11" s="132">
        <f>E11</f>
        <v>164.68982999999997</v>
      </c>
      <c r="G11" s="132">
        <f>SUM(G14:G19)</f>
        <v>23.753080000000001</v>
      </c>
      <c r="H11" s="132">
        <f>SUM(H14:H19)</f>
        <v>23.698079999999997</v>
      </c>
      <c r="I11" s="132">
        <f>SUM(I14:I19)</f>
        <v>95.792850000000001</v>
      </c>
      <c r="J11" s="133">
        <f>SUM(J14:J19)</f>
        <v>2</v>
      </c>
      <c r="K11" s="132">
        <f>SUM(K14:K19)</f>
        <v>92.119130000000013</v>
      </c>
    </row>
    <row r="12" spans="1:11" ht="67.5" customHeight="1" x14ac:dyDescent="0.2">
      <c r="A12" s="311"/>
      <c r="B12" s="312"/>
      <c r="C12" s="215" t="s">
        <v>155</v>
      </c>
      <c r="D12" s="134">
        <v>0</v>
      </c>
      <c r="E12" s="134">
        <v>25</v>
      </c>
      <c r="F12" s="134">
        <f>E12</f>
        <v>25</v>
      </c>
      <c r="G12" s="134">
        <v>0</v>
      </c>
      <c r="H12" s="134">
        <v>0</v>
      </c>
      <c r="I12" s="134">
        <v>0</v>
      </c>
      <c r="J12" s="135">
        <v>0</v>
      </c>
      <c r="K12" s="134">
        <v>0</v>
      </c>
    </row>
    <row r="13" spans="1:11" ht="17.25" customHeight="1" x14ac:dyDescent="0.2">
      <c r="A13" s="311"/>
      <c r="B13" s="312"/>
      <c r="C13" s="216" t="s">
        <v>343</v>
      </c>
      <c r="D13" s="162"/>
      <c r="E13" s="162"/>
      <c r="F13" s="162"/>
      <c r="G13" s="162"/>
      <c r="H13" s="162"/>
      <c r="I13" s="162"/>
      <c r="J13" s="163"/>
      <c r="K13" s="162"/>
    </row>
    <row r="14" spans="1:11" ht="30" customHeight="1" x14ac:dyDescent="0.2">
      <c r="A14" s="311"/>
      <c r="B14" s="312"/>
      <c r="C14" s="217" t="s">
        <v>66</v>
      </c>
      <c r="D14" s="136">
        <f>D39</f>
        <v>3.3436300000000001</v>
      </c>
      <c r="E14" s="136">
        <f t="shared" ref="E14:K14" si="0">E39</f>
        <v>3.3436300000000001</v>
      </c>
      <c r="F14" s="136">
        <f t="shared" si="0"/>
        <v>3.3436300000000001</v>
      </c>
      <c r="G14" s="136">
        <f t="shared" si="0"/>
        <v>1.827</v>
      </c>
      <c r="H14" s="136">
        <f t="shared" si="0"/>
        <v>1.82</v>
      </c>
      <c r="I14" s="136">
        <f t="shared" si="0"/>
        <v>2.1549999999999998</v>
      </c>
      <c r="J14" s="137">
        <f t="shared" si="0"/>
        <v>1</v>
      </c>
      <c r="K14" s="136">
        <f t="shared" si="0"/>
        <v>7.9130000000000006E-2</v>
      </c>
    </row>
    <row r="15" spans="1:11" ht="30" customHeight="1" x14ac:dyDescent="0.2">
      <c r="A15" s="311"/>
      <c r="B15" s="312"/>
      <c r="C15" s="217" t="s">
        <v>65</v>
      </c>
      <c r="D15" s="138">
        <f>D34+D43</f>
        <v>1.9385300000000001</v>
      </c>
      <c r="E15" s="138">
        <f t="shared" ref="E15:K15" si="1">E34+E43</f>
        <v>1.9385300000000001</v>
      </c>
      <c r="F15" s="138">
        <f t="shared" si="1"/>
        <v>1.9385300000000001</v>
      </c>
      <c r="G15" s="138">
        <f t="shared" si="1"/>
        <v>1.008</v>
      </c>
      <c r="H15" s="138">
        <f t="shared" si="1"/>
        <v>1.008</v>
      </c>
      <c r="I15" s="138">
        <f t="shared" si="1"/>
        <v>1.008</v>
      </c>
      <c r="J15" s="139">
        <f t="shared" si="1"/>
        <v>0</v>
      </c>
      <c r="K15" s="138">
        <f t="shared" si="1"/>
        <v>0</v>
      </c>
    </row>
    <row r="16" spans="1:11" ht="44.25" customHeight="1" x14ac:dyDescent="0.2">
      <c r="A16" s="311"/>
      <c r="B16" s="312"/>
      <c r="C16" s="217" t="s">
        <v>114</v>
      </c>
      <c r="D16" s="138">
        <f>D48+D51</f>
        <v>157.92849999999999</v>
      </c>
      <c r="E16" s="138">
        <f>E48+E51</f>
        <v>157.92849999999999</v>
      </c>
      <c r="F16" s="138">
        <f>E16</f>
        <v>157.92849999999999</v>
      </c>
      <c r="G16" s="138">
        <f>G51</f>
        <v>20.38</v>
      </c>
      <c r="H16" s="138">
        <f>H51</f>
        <v>20.38</v>
      </c>
      <c r="I16" s="138">
        <f>I51</f>
        <v>92.04</v>
      </c>
      <c r="J16" s="139">
        <f>J51</f>
        <v>1</v>
      </c>
      <c r="K16" s="138">
        <f>K51</f>
        <v>92.04</v>
      </c>
    </row>
    <row r="17" spans="1:12" ht="30" customHeight="1" x14ac:dyDescent="0.2">
      <c r="A17" s="311"/>
      <c r="B17" s="312"/>
      <c r="C17" s="217" t="s">
        <v>69</v>
      </c>
      <c r="D17" s="138">
        <f>D35+D41+D37</f>
        <v>0.88108000000000009</v>
      </c>
      <c r="E17" s="138">
        <f t="shared" ref="E17:K17" si="2">E35+E41+E37</f>
        <v>0.88108000000000009</v>
      </c>
      <c r="F17" s="138">
        <f t="shared" si="2"/>
        <v>0.88108000000000009</v>
      </c>
      <c r="G17" s="138">
        <f t="shared" si="2"/>
        <v>9.5079999999999998E-2</v>
      </c>
      <c r="H17" s="138">
        <f t="shared" si="2"/>
        <v>9.5079999999999998E-2</v>
      </c>
      <c r="I17" s="138">
        <f t="shared" si="2"/>
        <v>0</v>
      </c>
      <c r="J17" s="139">
        <f t="shared" si="2"/>
        <v>0</v>
      </c>
      <c r="K17" s="138">
        <f t="shared" si="2"/>
        <v>0</v>
      </c>
    </row>
    <row r="18" spans="1:12" ht="30" customHeight="1" x14ac:dyDescent="0.2">
      <c r="A18" s="311"/>
      <c r="B18" s="312"/>
      <c r="C18" s="217" t="s">
        <v>160</v>
      </c>
      <c r="D18" s="138">
        <f t="shared" ref="D18:K18" si="3">D45</f>
        <v>7.4300000000000005E-2</v>
      </c>
      <c r="E18" s="138">
        <f t="shared" si="3"/>
        <v>7.4300000000000005E-2</v>
      </c>
      <c r="F18" s="138">
        <f t="shared" si="3"/>
        <v>7.4300000000000005E-2</v>
      </c>
      <c r="G18" s="138">
        <f t="shared" si="3"/>
        <v>3.7999999999999999E-2</v>
      </c>
      <c r="H18" s="138">
        <f t="shared" si="3"/>
        <v>3.7999999999999999E-2</v>
      </c>
      <c r="I18" s="138">
        <f t="shared" si="3"/>
        <v>6.6500000000000004E-2</v>
      </c>
      <c r="J18" s="139">
        <f t="shared" si="3"/>
        <v>0</v>
      </c>
      <c r="K18" s="138">
        <f t="shared" si="3"/>
        <v>0</v>
      </c>
    </row>
    <row r="19" spans="1:12" ht="54.75" customHeight="1" x14ac:dyDescent="0.2">
      <c r="A19" s="311"/>
      <c r="B19" s="312"/>
      <c r="C19" s="218" t="s">
        <v>8</v>
      </c>
      <c r="D19" s="140">
        <f t="shared" ref="D19:K19" si="4">D44</f>
        <v>0.52378999999999998</v>
      </c>
      <c r="E19" s="140">
        <v>0.52378999999999998</v>
      </c>
      <c r="F19" s="140">
        <f>E19</f>
        <v>0.52378999999999998</v>
      </c>
      <c r="G19" s="140">
        <f t="shared" si="4"/>
        <v>0.40500000000000003</v>
      </c>
      <c r="H19" s="140">
        <f t="shared" si="4"/>
        <v>0.35699999999999998</v>
      </c>
      <c r="I19" s="140">
        <f t="shared" si="4"/>
        <v>0.52334999999999998</v>
      </c>
      <c r="J19" s="141">
        <f t="shared" si="4"/>
        <v>0</v>
      </c>
      <c r="K19" s="140">
        <f t="shared" si="4"/>
        <v>0</v>
      </c>
    </row>
    <row r="20" spans="1:12" ht="41.25" customHeight="1" x14ac:dyDescent="0.2">
      <c r="A20" s="313" t="s">
        <v>13</v>
      </c>
      <c r="B20" s="308" t="s">
        <v>103</v>
      </c>
      <c r="C20" s="219" t="s">
        <v>32</v>
      </c>
      <c r="D20" s="142">
        <f t="shared" ref="D20:K20" si="5">D31</f>
        <v>6.7613300000000001</v>
      </c>
      <c r="E20" s="142">
        <f t="shared" si="5"/>
        <v>6.7613300000000001</v>
      </c>
      <c r="F20" s="142">
        <f t="shared" si="5"/>
        <v>6.7613300000000001</v>
      </c>
      <c r="G20" s="142">
        <f>G31</f>
        <v>3.3730799999999999</v>
      </c>
      <c r="H20" s="142">
        <f t="shared" si="5"/>
        <v>3.3180800000000001</v>
      </c>
      <c r="I20" s="142">
        <f t="shared" si="5"/>
        <v>3.7528499999999996</v>
      </c>
      <c r="J20" s="143">
        <f t="shared" si="5"/>
        <v>1</v>
      </c>
      <c r="K20" s="142">
        <f t="shared" si="5"/>
        <v>7.9130000000000006E-2</v>
      </c>
    </row>
    <row r="21" spans="1:12" ht="16.899999999999999" hidden="1" customHeight="1" x14ac:dyDescent="0.2">
      <c r="A21" s="314"/>
      <c r="B21" s="309"/>
      <c r="C21" s="217" t="s">
        <v>68</v>
      </c>
      <c r="D21" s="138" t="e">
        <f>#REF!+#REF!</f>
        <v>#REF!</v>
      </c>
      <c r="E21" s="138"/>
      <c r="F21" s="138"/>
      <c r="G21" s="138"/>
      <c r="H21" s="138"/>
      <c r="I21" s="138"/>
      <c r="J21" s="139"/>
      <c r="K21" s="138"/>
    </row>
    <row r="22" spans="1:12" ht="28.9" hidden="1" customHeight="1" x14ac:dyDescent="0.2">
      <c r="A22" s="314"/>
      <c r="B22" s="309"/>
      <c r="C22" s="217" t="s">
        <v>67</v>
      </c>
      <c r="D22" s="138" t="e">
        <f>#REF!+#REF!+#REF!+#REF!+#REF!+#REF!+D43+#REF!</f>
        <v>#REF!</v>
      </c>
      <c r="E22" s="138"/>
      <c r="F22" s="138"/>
      <c r="G22" s="138"/>
      <c r="H22" s="138"/>
      <c r="I22" s="138"/>
      <c r="J22" s="139"/>
      <c r="K22" s="138"/>
    </row>
    <row r="23" spans="1:12" ht="18.600000000000001" hidden="1" customHeight="1" x14ac:dyDescent="0.2">
      <c r="A23" s="314"/>
      <c r="B23" s="309"/>
      <c r="C23" s="217" t="s">
        <v>64</v>
      </c>
      <c r="D23" s="138" t="e">
        <f>#REF!</f>
        <v>#REF!</v>
      </c>
      <c r="E23" s="138"/>
      <c r="F23" s="138"/>
      <c r="G23" s="138"/>
      <c r="H23" s="138"/>
      <c r="I23" s="138"/>
      <c r="J23" s="139"/>
      <c r="K23" s="138"/>
    </row>
    <row r="24" spans="1:12" ht="28.9" hidden="1" customHeight="1" x14ac:dyDescent="0.2">
      <c r="A24" s="314"/>
      <c r="B24" s="309"/>
      <c r="C24" s="217" t="s">
        <v>66</v>
      </c>
      <c r="D24" s="136" t="e">
        <f>#REF!+D34+#REF!+#REF!</f>
        <v>#REF!</v>
      </c>
      <c r="E24" s="136"/>
      <c r="F24" s="136"/>
      <c r="G24" s="136"/>
      <c r="H24" s="136"/>
      <c r="I24" s="136"/>
      <c r="J24" s="137"/>
      <c r="K24" s="136"/>
    </row>
    <row r="25" spans="1:12" ht="28.9" hidden="1" customHeight="1" x14ac:dyDescent="0.2">
      <c r="A25" s="314"/>
      <c r="B25" s="309"/>
      <c r="C25" s="217" t="s">
        <v>65</v>
      </c>
      <c r="D25" s="138" t="e">
        <f>#REF!+#REF!</f>
        <v>#REF!</v>
      </c>
      <c r="E25" s="138"/>
      <c r="F25" s="138"/>
      <c r="G25" s="138"/>
      <c r="H25" s="138"/>
      <c r="I25" s="138"/>
      <c r="J25" s="139"/>
      <c r="K25" s="138"/>
    </row>
    <row r="26" spans="1:12" ht="28.9" hidden="1" customHeight="1" x14ac:dyDescent="0.2">
      <c r="A26" s="314"/>
      <c r="B26" s="309"/>
      <c r="C26" s="217" t="s">
        <v>119</v>
      </c>
      <c r="D26" s="138" t="e">
        <f>#REF!</f>
        <v>#REF!</v>
      </c>
      <c r="E26" s="138"/>
      <c r="F26" s="138"/>
      <c r="G26" s="138"/>
      <c r="H26" s="138"/>
      <c r="I26" s="138"/>
      <c r="J26" s="139"/>
      <c r="K26" s="138"/>
    </row>
    <row r="27" spans="1:12" ht="28.9" hidden="1" customHeight="1" x14ac:dyDescent="0.2">
      <c r="A27" s="314"/>
      <c r="B27" s="309"/>
      <c r="C27" s="217" t="s">
        <v>76</v>
      </c>
      <c r="D27" s="138" t="e">
        <f>#REF!+#REF!+#REF!+#REF!</f>
        <v>#REF!</v>
      </c>
      <c r="E27" s="138"/>
      <c r="F27" s="138"/>
      <c r="G27" s="138"/>
      <c r="H27" s="138"/>
      <c r="I27" s="138"/>
      <c r="J27" s="139"/>
      <c r="K27" s="138"/>
    </row>
    <row r="28" spans="1:12" ht="28.9" hidden="1" customHeight="1" x14ac:dyDescent="0.2">
      <c r="A28" s="314"/>
      <c r="B28" s="309"/>
      <c r="C28" s="217" t="s">
        <v>69</v>
      </c>
      <c r="D28" s="138" t="e">
        <f>#REF!+D35+#REF!</f>
        <v>#REF!</v>
      </c>
      <c r="E28" s="138"/>
      <c r="F28" s="138"/>
      <c r="G28" s="138"/>
      <c r="H28" s="138"/>
      <c r="I28" s="138"/>
      <c r="J28" s="139"/>
      <c r="K28" s="138"/>
    </row>
    <row r="29" spans="1:12" ht="28.9" hidden="1" customHeight="1" x14ac:dyDescent="0.2">
      <c r="A29" s="314"/>
      <c r="B29" s="309"/>
      <c r="C29" s="217" t="s">
        <v>89</v>
      </c>
      <c r="D29" s="138" t="e">
        <f>#REF!</f>
        <v>#REF!</v>
      </c>
      <c r="E29" s="138"/>
      <c r="F29" s="138"/>
      <c r="G29" s="138"/>
      <c r="H29" s="138"/>
      <c r="I29" s="138"/>
      <c r="J29" s="139"/>
      <c r="K29" s="138"/>
    </row>
    <row r="30" spans="1:12" ht="42" hidden="1" customHeight="1" x14ac:dyDescent="0.2">
      <c r="A30" s="315"/>
      <c r="B30" s="310"/>
      <c r="C30" s="218" t="s">
        <v>120</v>
      </c>
      <c r="D30" s="140" t="e">
        <f>#REF!+D44</f>
        <v>#REF!</v>
      </c>
      <c r="E30" s="140"/>
      <c r="F30" s="140"/>
      <c r="G30" s="140"/>
      <c r="H30" s="140"/>
      <c r="I30" s="140"/>
      <c r="J30" s="141"/>
      <c r="K30" s="140"/>
    </row>
    <row r="31" spans="1:12" s="222" customFormat="1" ht="54.75" customHeight="1" x14ac:dyDescent="0.2">
      <c r="A31" s="220" t="s">
        <v>124</v>
      </c>
      <c r="B31" s="221" t="s">
        <v>144</v>
      </c>
      <c r="C31" s="221" t="s">
        <v>32</v>
      </c>
      <c r="D31" s="144">
        <f>D33+D36+D38+D40+D42</f>
        <v>6.7613300000000001</v>
      </c>
      <c r="E31" s="144">
        <f t="shared" ref="E31:K31" si="6">E33+E36+E38+E40+E42</f>
        <v>6.7613300000000001</v>
      </c>
      <c r="F31" s="144">
        <f t="shared" si="6"/>
        <v>6.7613300000000001</v>
      </c>
      <c r="G31" s="144">
        <f t="shared" si="6"/>
        <v>3.3730799999999999</v>
      </c>
      <c r="H31" s="144">
        <f t="shared" si="6"/>
        <v>3.3180800000000001</v>
      </c>
      <c r="I31" s="144">
        <f t="shared" si="6"/>
        <v>3.7528499999999996</v>
      </c>
      <c r="J31" s="145">
        <f t="shared" si="6"/>
        <v>1</v>
      </c>
      <c r="K31" s="144">
        <f t="shared" si="6"/>
        <v>7.9130000000000006E-2</v>
      </c>
    </row>
    <row r="32" spans="1:12" s="222" customFormat="1" ht="15" customHeight="1" x14ac:dyDescent="0.2">
      <c r="A32" s="220"/>
      <c r="B32" s="223" t="s">
        <v>212</v>
      </c>
      <c r="C32" s="146"/>
      <c r="D32" s="146"/>
      <c r="E32" s="146"/>
      <c r="F32" s="146"/>
      <c r="G32" s="146"/>
      <c r="H32" s="146"/>
      <c r="I32" s="146"/>
      <c r="J32" s="146"/>
      <c r="K32" s="147"/>
      <c r="L32" s="224"/>
    </row>
    <row r="33" spans="1:11" ht="18" customHeight="1" x14ac:dyDescent="0.2">
      <c r="A33" s="320" t="s">
        <v>126</v>
      </c>
      <c r="B33" s="324" t="s">
        <v>106</v>
      </c>
      <c r="C33" s="225" t="s">
        <v>32</v>
      </c>
      <c r="D33" s="148">
        <f t="shared" ref="D33:K33" si="7">SUM(D34:D35)</f>
        <v>2.1196099999999998</v>
      </c>
      <c r="E33" s="148">
        <f t="shared" si="7"/>
        <v>2.1196099999999998</v>
      </c>
      <c r="F33" s="148">
        <f t="shared" si="7"/>
        <v>2.1196099999999998</v>
      </c>
      <c r="G33" s="148">
        <f t="shared" si="7"/>
        <v>1.08308</v>
      </c>
      <c r="H33" s="148">
        <f t="shared" si="7"/>
        <v>1.08308</v>
      </c>
      <c r="I33" s="148">
        <f t="shared" si="7"/>
        <v>0.98799999999999999</v>
      </c>
      <c r="J33" s="149">
        <f t="shared" si="7"/>
        <v>0</v>
      </c>
      <c r="K33" s="148">
        <f t="shared" si="7"/>
        <v>0</v>
      </c>
    </row>
    <row r="34" spans="1:11" ht="29.25" customHeight="1" x14ac:dyDescent="0.2">
      <c r="A34" s="323"/>
      <c r="B34" s="325"/>
      <c r="C34" s="226" t="s">
        <v>267</v>
      </c>
      <c r="D34" s="138">
        <v>1.58853</v>
      </c>
      <c r="E34" s="138">
        <v>1.58853</v>
      </c>
      <c r="F34" s="138">
        <v>1.58853</v>
      </c>
      <c r="G34" s="138">
        <v>0.98799999999999999</v>
      </c>
      <c r="H34" s="138">
        <f>G34</f>
        <v>0.98799999999999999</v>
      </c>
      <c r="I34" s="138">
        <f>H34</f>
        <v>0.98799999999999999</v>
      </c>
      <c r="J34" s="139">
        <v>0</v>
      </c>
      <c r="K34" s="138">
        <v>0</v>
      </c>
    </row>
    <row r="35" spans="1:11" ht="30" customHeight="1" x14ac:dyDescent="0.2">
      <c r="A35" s="321"/>
      <c r="B35" s="326"/>
      <c r="C35" s="227" t="s">
        <v>69</v>
      </c>
      <c r="D35" s="150">
        <v>0.53108</v>
      </c>
      <c r="E35" s="150">
        <v>0.53108</v>
      </c>
      <c r="F35" s="150">
        <v>0.53108</v>
      </c>
      <c r="G35" s="138">
        <v>9.5079999999999998E-2</v>
      </c>
      <c r="H35" s="138">
        <v>9.5079999999999998E-2</v>
      </c>
      <c r="I35" s="138">
        <v>0</v>
      </c>
      <c r="J35" s="139">
        <v>0</v>
      </c>
      <c r="K35" s="138">
        <v>0</v>
      </c>
    </row>
    <row r="36" spans="1:11" ht="21.75" customHeight="1" x14ac:dyDescent="0.2">
      <c r="A36" s="320" t="s">
        <v>127</v>
      </c>
      <c r="B36" s="318" t="s">
        <v>146</v>
      </c>
      <c r="C36" s="228" t="s">
        <v>32</v>
      </c>
      <c r="D36" s="148">
        <f>D37</f>
        <v>0.2</v>
      </c>
      <c r="E36" s="148">
        <f t="shared" ref="E36:K36" si="8">E37</f>
        <v>0.2</v>
      </c>
      <c r="F36" s="148">
        <f t="shared" si="8"/>
        <v>0.2</v>
      </c>
      <c r="G36" s="148">
        <f t="shared" si="8"/>
        <v>0</v>
      </c>
      <c r="H36" s="148">
        <f t="shared" si="8"/>
        <v>0</v>
      </c>
      <c r="I36" s="148">
        <f t="shared" si="8"/>
        <v>0</v>
      </c>
      <c r="J36" s="149">
        <f t="shared" si="8"/>
        <v>0</v>
      </c>
      <c r="K36" s="148">
        <f t="shared" si="8"/>
        <v>0</v>
      </c>
    </row>
    <row r="37" spans="1:11" ht="28.5" customHeight="1" x14ac:dyDescent="0.2">
      <c r="A37" s="321"/>
      <c r="B37" s="319"/>
      <c r="C37" s="229" t="s">
        <v>69</v>
      </c>
      <c r="D37" s="134">
        <v>0.2</v>
      </c>
      <c r="E37" s="134">
        <v>0.2</v>
      </c>
      <c r="F37" s="134">
        <v>0.2</v>
      </c>
      <c r="G37" s="138">
        <v>0</v>
      </c>
      <c r="H37" s="138">
        <v>0</v>
      </c>
      <c r="I37" s="138">
        <v>0</v>
      </c>
      <c r="J37" s="135">
        <v>0</v>
      </c>
      <c r="K37" s="134">
        <v>0</v>
      </c>
    </row>
    <row r="38" spans="1:11" ht="22.5" customHeight="1" x14ac:dyDescent="0.2">
      <c r="A38" s="320" t="s">
        <v>147</v>
      </c>
      <c r="B38" s="318" t="s">
        <v>149</v>
      </c>
      <c r="C38" s="230" t="s">
        <v>32</v>
      </c>
      <c r="D38" s="148">
        <f>D39</f>
        <v>3.3436300000000001</v>
      </c>
      <c r="E38" s="148">
        <f t="shared" ref="E38:K38" si="9">E39</f>
        <v>3.3436300000000001</v>
      </c>
      <c r="F38" s="148">
        <f t="shared" si="9"/>
        <v>3.3436300000000001</v>
      </c>
      <c r="G38" s="148">
        <f t="shared" si="9"/>
        <v>1.827</v>
      </c>
      <c r="H38" s="148">
        <f t="shared" si="9"/>
        <v>1.82</v>
      </c>
      <c r="I38" s="148">
        <f t="shared" si="9"/>
        <v>2.1549999999999998</v>
      </c>
      <c r="J38" s="149">
        <f t="shared" si="9"/>
        <v>1</v>
      </c>
      <c r="K38" s="148">
        <f t="shared" si="9"/>
        <v>7.9130000000000006E-2</v>
      </c>
    </row>
    <row r="39" spans="1:11" ht="27.75" customHeight="1" x14ac:dyDescent="0.2">
      <c r="A39" s="323"/>
      <c r="B39" s="322"/>
      <c r="C39" s="229" t="s">
        <v>66</v>
      </c>
      <c r="D39" s="138">
        <v>3.3436300000000001</v>
      </c>
      <c r="E39" s="138">
        <v>3.3436300000000001</v>
      </c>
      <c r="F39" s="138">
        <v>3.3436300000000001</v>
      </c>
      <c r="G39" s="138">
        <v>1.827</v>
      </c>
      <c r="H39" s="138">
        <v>1.82</v>
      </c>
      <c r="I39" s="138">
        <v>2.1549999999999998</v>
      </c>
      <c r="J39" s="151">
        <v>1</v>
      </c>
      <c r="K39" s="150">
        <v>7.9130000000000006E-2</v>
      </c>
    </row>
    <row r="40" spans="1:11" ht="23.25" customHeight="1" x14ac:dyDescent="0.2">
      <c r="A40" s="320" t="s">
        <v>269</v>
      </c>
      <c r="B40" s="318" t="s">
        <v>268</v>
      </c>
      <c r="C40" s="230" t="s">
        <v>32</v>
      </c>
      <c r="D40" s="148">
        <f t="shared" ref="D40:K40" si="10">D41</f>
        <v>0.15</v>
      </c>
      <c r="E40" s="148">
        <f t="shared" si="10"/>
        <v>0.15</v>
      </c>
      <c r="F40" s="148">
        <f t="shared" si="10"/>
        <v>0.15</v>
      </c>
      <c r="G40" s="148">
        <f t="shared" si="10"/>
        <v>0</v>
      </c>
      <c r="H40" s="148">
        <f t="shared" si="10"/>
        <v>0</v>
      </c>
      <c r="I40" s="148">
        <f t="shared" si="10"/>
        <v>0</v>
      </c>
      <c r="J40" s="149">
        <f t="shared" si="10"/>
        <v>0</v>
      </c>
      <c r="K40" s="148">
        <f t="shared" si="10"/>
        <v>0</v>
      </c>
    </row>
    <row r="41" spans="1:11" ht="31.5" customHeight="1" x14ac:dyDescent="0.2">
      <c r="A41" s="323"/>
      <c r="B41" s="322"/>
      <c r="C41" s="229" t="s">
        <v>69</v>
      </c>
      <c r="D41" s="138">
        <v>0.15</v>
      </c>
      <c r="E41" s="138">
        <v>0.15</v>
      </c>
      <c r="F41" s="138">
        <v>0.15</v>
      </c>
      <c r="G41" s="138">
        <v>0</v>
      </c>
      <c r="H41" s="138">
        <v>0</v>
      </c>
      <c r="I41" s="138">
        <v>0</v>
      </c>
      <c r="J41" s="151">
        <v>0</v>
      </c>
      <c r="K41" s="150">
        <v>0</v>
      </c>
    </row>
    <row r="42" spans="1:11" ht="23.25" customHeight="1" x14ac:dyDescent="0.2">
      <c r="A42" s="320" t="s">
        <v>148</v>
      </c>
      <c r="B42" s="318" t="s">
        <v>113</v>
      </c>
      <c r="C42" s="230" t="s">
        <v>32</v>
      </c>
      <c r="D42" s="148">
        <f t="shared" ref="D42:K42" si="11">SUM(D43:D45)</f>
        <v>0.94808999999999999</v>
      </c>
      <c r="E42" s="148">
        <f t="shared" si="11"/>
        <v>0.94808999999999999</v>
      </c>
      <c r="F42" s="148">
        <f t="shared" si="11"/>
        <v>0.94808999999999999</v>
      </c>
      <c r="G42" s="148">
        <f t="shared" si="11"/>
        <v>0.46300000000000002</v>
      </c>
      <c r="H42" s="148">
        <f t="shared" si="11"/>
        <v>0.41499999999999998</v>
      </c>
      <c r="I42" s="148">
        <f t="shared" si="11"/>
        <v>0.60985</v>
      </c>
      <c r="J42" s="149">
        <f t="shared" si="11"/>
        <v>0</v>
      </c>
      <c r="K42" s="148">
        <f t="shared" si="11"/>
        <v>0</v>
      </c>
    </row>
    <row r="43" spans="1:11" ht="32.25" customHeight="1" x14ac:dyDescent="0.2">
      <c r="A43" s="323"/>
      <c r="B43" s="322"/>
      <c r="C43" s="229" t="s">
        <v>65</v>
      </c>
      <c r="D43" s="134">
        <v>0.35</v>
      </c>
      <c r="E43" s="134">
        <v>0.35</v>
      </c>
      <c r="F43" s="134">
        <v>0.35</v>
      </c>
      <c r="G43" s="134">
        <v>0.02</v>
      </c>
      <c r="H43" s="134">
        <v>0.02</v>
      </c>
      <c r="I43" s="134">
        <v>0.02</v>
      </c>
      <c r="J43" s="135">
        <v>0</v>
      </c>
      <c r="K43" s="134">
        <v>0</v>
      </c>
    </row>
    <row r="44" spans="1:11" ht="41.25" customHeight="1" x14ac:dyDescent="0.2">
      <c r="A44" s="323"/>
      <c r="B44" s="322"/>
      <c r="C44" s="229" t="s">
        <v>368</v>
      </c>
      <c r="D44" s="134">
        <f>0.52379</f>
        <v>0.52378999999999998</v>
      </c>
      <c r="E44" s="134">
        <f>0.52379</f>
        <v>0.52378999999999998</v>
      </c>
      <c r="F44" s="134">
        <f>E44</f>
        <v>0.52378999999999998</v>
      </c>
      <c r="G44" s="134">
        <v>0.40500000000000003</v>
      </c>
      <c r="H44" s="134">
        <v>0.35699999999999998</v>
      </c>
      <c r="I44" s="134">
        <v>0.52334999999999998</v>
      </c>
      <c r="J44" s="135">
        <v>0</v>
      </c>
      <c r="K44" s="134">
        <v>0</v>
      </c>
    </row>
    <row r="45" spans="1:11" ht="37.5" customHeight="1" x14ac:dyDescent="0.2">
      <c r="A45" s="321"/>
      <c r="B45" s="319"/>
      <c r="C45" s="231" t="s">
        <v>334</v>
      </c>
      <c r="D45" s="150">
        <v>7.4300000000000005E-2</v>
      </c>
      <c r="E45" s="150">
        <v>7.4300000000000005E-2</v>
      </c>
      <c r="F45" s="150">
        <v>7.4300000000000005E-2</v>
      </c>
      <c r="G45" s="150">
        <v>3.7999999999999999E-2</v>
      </c>
      <c r="H45" s="150">
        <v>3.7999999999999999E-2</v>
      </c>
      <c r="I45" s="150">
        <v>6.6500000000000004E-2</v>
      </c>
      <c r="J45" s="151">
        <v>0</v>
      </c>
      <c r="K45" s="150">
        <v>0</v>
      </c>
    </row>
    <row r="46" spans="1:11" ht="29.25" customHeight="1" x14ac:dyDescent="0.2">
      <c r="A46" s="232" t="s">
        <v>21</v>
      </c>
      <c r="B46" s="233" t="s">
        <v>22</v>
      </c>
      <c r="C46" s="234"/>
      <c r="D46" s="152"/>
      <c r="E46" s="152"/>
      <c r="F46" s="152"/>
      <c r="G46" s="152"/>
      <c r="H46" s="153"/>
      <c r="I46" s="152"/>
      <c r="J46" s="154"/>
      <c r="K46" s="152"/>
    </row>
    <row r="47" spans="1:11" ht="23.25" customHeight="1" x14ac:dyDescent="0.2">
      <c r="A47" s="274" t="s">
        <v>23</v>
      </c>
      <c r="B47" s="316" t="s">
        <v>115</v>
      </c>
      <c r="C47" s="230" t="s">
        <v>32</v>
      </c>
      <c r="D47" s="148">
        <f t="shared" ref="D47:J47" si="12">D48</f>
        <v>49.5</v>
      </c>
      <c r="E47" s="148">
        <f t="shared" si="12"/>
        <v>49.5</v>
      </c>
      <c r="F47" s="148">
        <f t="shared" si="12"/>
        <v>49.5</v>
      </c>
      <c r="G47" s="148">
        <f t="shared" si="12"/>
        <v>0</v>
      </c>
      <c r="H47" s="148">
        <f t="shared" si="12"/>
        <v>0</v>
      </c>
      <c r="I47" s="148">
        <f t="shared" si="12"/>
        <v>0</v>
      </c>
      <c r="J47" s="149">
        <f t="shared" si="12"/>
        <v>0</v>
      </c>
      <c r="K47" s="148">
        <f>I48</f>
        <v>0</v>
      </c>
    </row>
    <row r="48" spans="1:11" ht="44.25" customHeight="1" x14ac:dyDescent="0.2">
      <c r="A48" s="323"/>
      <c r="B48" s="322"/>
      <c r="C48" s="229" t="s">
        <v>114</v>
      </c>
      <c r="D48" s="138">
        <v>49.5</v>
      </c>
      <c r="E48" s="138">
        <v>49.5</v>
      </c>
      <c r="F48" s="138">
        <v>49.5</v>
      </c>
      <c r="G48" s="138">
        <v>0</v>
      </c>
      <c r="H48" s="138">
        <v>0</v>
      </c>
      <c r="I48" s="138">
        <v>0</v>
      </c>
      <c r="J48" s="139">
        <v>0</v>
      </c>
      <c r="K48" s="138">
        <v>0</v>
      </c>
    </row>
    <row r="49" spans="1:11" ht="68.25" customHeight="1" x14ac:dyDescent="0.2">
      <c r="A49" s="323"/>
      <c r="B49" s="322"/>
      <c r="C49" s="227" t="s">
        <v>155</v>
      </c>
      <c r="D49" s="150">
        <v>25</v>
      </c>
      <c r="E49" s="150">
        <v>25</v>
      </c>
      <c r="F49" s="150">
        <f>E49</f>
        <v>25</v>
      </c>
      <c r="G49" s="150">
        <v>0</v>
      </c>
      <c r="H49" s="150">
        <v>0</v>
      </c>
      <c r="I49" s="150">
        <v>0</v>
      </c>
      <c r="J49" s="151">
        <v>0</v>
      </c>
      <c r="K49" s="150">
        <v>0</v>
      </c>
    </row>
    <row r="50" spans="1:11" ht="21" customHeight="1" x14ac:dyDescent="0.2">
      <c r="A50" s="274" t="s">
        <v>28</v>
      </c>
      <c r="B50" s="316" t="s">
        <v>77</v>
      </c>
      <c r="C50" s="260" t="s">
        <v>32</v>
      </c>
      <c r="D50" s="148">
        <f t="shared" ref="D50:J50" si="13">D51</f>
        <v>108.4285</v>
      </c>
      <c r="E50" s="148">
        <f t="shared" si="13"/>
        <v>108.4285</v>
      </c>
      <c r="F50" s="148">
        <f t="shared" si="13"/>
        <v>108.4285</v>
      </c>
      <c r="G50" s="148">
        <f>G51</f>
        <v>20.38</v>
      </c>
      <c r="H50" s="148">
        <f>H51</f>
        <v>20.38</v>
      </c>
      <c r="I50" s="148">
        <f>I51</f>
        <v>92.04</v>
      </c>
      <c r="J50" s="149">
        <f t="shared" si="13"/>
        <v>1</v>
      </c>
      <c r="K50" s="148">
        <f>K51</f>
        <v>92.04</v>
      </c>
    </row>
    <row r="51" spans="1:11" ht="48.75" customHeight="1" x14ac:dyDescent="0.2">
      <c r="A51" s="275"/>
      <c r="B51" s="317"/>
      <c r="C51" s="261" t="s">
        <v>114</v>
      </c>
      <c r="D51" s="150">
        <v>108.4285</v>
      </c>
      <c r="E51" s="150">
        <v>108.4285</v>
      </c>
      <c r="F51" s="150">
        <v>108.4285</v>
      </c>
      <c r="G51" s="150">
        <v>20.38</v>
      </c>
      <c r="H51" s="150">
        <f>G51</f>
        <v>20.38</v>
      </c>
      <c r="I51" s="150">
        <v>92.04</v>
      </c>
      <c r="J51" s="151">
        <v>1</v>
      </c>
      <c r="K51" s="150">
        <f>I51</f>
        <v>92.04</v>
      </c>
    </row>
    <row r="52" spans="1:11" x14ac:dyDescent="0.2">
      <c r="A52" s="22"/>
      <c r="B52" s="155"/>
      <c r="C52" s="155"/>
      <c r="D52" s="155"/>
      <c r="E52" s="155"/>
      <c r="F52" s="155"/>
      <c r="G52" s="155"/>
      <c r="H52" s="155"/>
      <c r="I52" s="155"/>
      <c r="J52" s="155"/>
      <c r="K52" s="155"/>
    </row>
    <row r="53" spans="1:11" x14ac:dyDescent="0.2">
      <c r="A53" s="22"/>
      <c r="B53" s="26"/>
      <c r="C53" s="26"/>
      <c r="D53" s="26"/>
      <c r="E53" s="26"/>
      <c r="F53" s="26"/>
      <c r="G53" s="26"/>
      <c r="H53" s="26"/>
      <c r="I53" s="26"/>
      <c r="J53" s="26"/>
      <c r="K53" s="26"/>
    </row>
    <row r="54" spans="1:11" x14ac:dyDescent="0.2">
      <c r="A54" s="22"/>
      <c r="B54" s="26"/>
      <c r="C54" s="26"/>
      <c r="D54" s="26"/>
      <c r="E54" s="26"/>
      <c r="F54" s="26"/>
      <c r="G54" s="26"/>
      <c r="H54" s="26"/>
      <c r="I54" s="26"/>
      <c r="J54" s="26"/>
      <c r="K54" s="26"/>
    </row>
    <row r="55" spans="1:11" x14ac:dyDescent="0.2">
      <c r="A55" s="22"/>
      <c r="B55" s="26"/>
      <c r="C55" s="26"/>
      <c r="D55" s="26"/>
      <c r="E55" s="26"/>
      <c r="F55" s="26"/>
      <c r="G55" s="26"/>
      <c r="H55" s="26"/>
      <c r="I55" s="26"/>
      <c r="J55" s="26"/>
      <c r="K55" s="26"/>
    </row>
    <row r="56" spans="1:11" x14ac:dyDescent="0.2">
      <c r="A56" s="22"/>
      <c r="B56" s="26"/>
      <c r="C56" s="26"/>
      <c r="D56" s="26"/>
      <c r="E56" s="26"/>
      <c r="F56" s="26"/>
      <c r="G56" s="26"/>
      <c r="H56" s="26"/>
      <c r="I56" s="26"/>
      <c r="J56" s="26"/>
      <c r="K56" s="26"/>
    </row>
    <row r="57" spans="1:11" x14ac:dyDescent="0.2">
      <c r="A57" s="22"/>
      <c r="B57" s="26"/>
      <c r="C57" s="26"/>
      <c r="D57" s="26"/>
      <c r="E57" s="26"/>
      <c r="F57" s="26"/>
      <c r="G57" s="26"/>
      <c r="H57" s="26"/>
      <c r="I57" s="26"/>
      <c r="J57" s="26"/>
      <c r="K57" s="26"/>
    </row>
    <row r="58" spans="1:11" x14ac:dyDescent="0.2">
      <c r="A58" s="22"/>
      <c r="B58" s="26"/>
      <c r="C58" s="26"/>
      <c r="D58" s="26"/>
      <c r="E58" s="26"/>
      <c r="F58" s="26"/>
      <c r="G58" s="26"/>
      <c r="H58" s="26"/>
      <c r="I58" s="26"/>
      <c r="J58" s="26"/>
      <c r="K58" s="26"/>
    </row>
    <row r="59" spans="1:11" x14ac:dyDescent="0.2">
      <c r="A59" s="22"/>
      <c r="B59" s="26"/>
      <c r="C59" s="26"/>
      <c r="D59" s="26"/>
      <c r="E59" s="26"/>
      <c r="F59" s="26"/>
      <c r="G59" s="26"/>
      <c r="H59" s="26"/>
      <c r="I59" s="26"/>
      <c r="J59" s="26"/>
      <c r="K59" s="26"/>
    </row>
    <row r="60" spans="1:11" x14ac:dyDescent="0.2">
      <c r="A60" s="22"/>
      <c r="B60" s="26"/>
      <c r="C60" s="26"/>
      <c r="D60" s="26"/>
      <c r="E60" s="26"/>
      <c r="F60" s="26"/>
      <c r="G60" s="26"/>
      <c r="H60" s="26"/>
      <c r="I60" s="26"/>
      <c r="J60" s="26"/>
      <c r="K60" s="26"/>
    </row>
    <row r="61" spans="1:11" x14ac:dyDescent="0.2">
      <c r="A61" s="22"/>
      <c r="B61" s="26"/>
      <c r="C61" s="26"/>
      <c r="D61" s="26"/>
      <c r="E61" s="26"/>
      <c r="F61" s="26"/>
      <c r="G61" s="26"/>
      <c r="H61" s="26"/>
      <c r="I61" s="26"/>
      <c r="J61" s="26"/>
      <c r="K61" s="26"/>
    </row>
    <row r="62" spans="1:11" x14ac:dyDescent="0.2">
      <c r="A62" s="22"/>
      <c r="B62" s="26"/>
      <c r="C62" s="26"/>
      <c r="D62" s="26"/>
      <c r="E62" s="26"/>
      <c r="F62" s="26"/>
      <c r="G62" s="26"/>
      <c r="H62" s="26"/>
      <c r="I62" s="26"/>
      <c r="J62" s="26"/>
      <c r="K62" s="26"/>
    </row>
    <row r="63" spans="1:11" x14ac:dyDescent="0.2">
      <c r="A63" s="22"/>
      <c r="B63" s="26"/>
      <c r="C63" s="26"/>
      <c r="D63" s="26"/>
      <c r="E63" s="26"/>
      <c r="F63" s="26"/>
      <c r="G63" s="26"/>
      <c r="H63" s="26"/>
      <c r="I63" s="26"/>
      <c r="J63" s="26"/>
      <c r="K63" s="26"/>
    </row>
    <row r="64" spans="1:11" x14ac:dyDescent="0.2">
      <c r="A64" s="22"/>
      <c r="B64" s="26"/>
      <c r="C64" s="26"/>
      <c r="D64" s="26"/>
      <c r="E64" s="26"/>
      <c r="F64" s="26"/>
      <c r="G64" s="26"/>
      <c r="H64" s="26"/>
      <c r="I64" s="26"/>
      <c r="J64" s="26"/>
      <c r="K64" s="26"/>
    </row>
    <row r="65" spans="1:11" x14ac:dyDescent="0.2">
      <c r="A65" s="22"/>
      <c r="B65" s="26"/>
      <c r="C65" s="26"/>
      <c r="D65" s="26"/>
      <c r="E65" s="26"/>
      <c r="F65" s="26"/>
      <c r="G65" s="26"/>
      <c r="H65" s="26"/>
      <c r="I65" s="26"/>
      <c r="J65" s="26"/>
      <c r="K65" s="26"/>
    </row>
    <row r="66" spans="1:11" x14ac:dyDescent="0.2">
      <c r="A66" s="22"/>
      <c r="B66" s="26"/>
      <c r="C66" s="26"/>
      <c r="D66" s="26"/>
      <c r="E66" s="26"/>
      <c r="F66" s="26"/>
      <c r="G66" s="26"/>
      <c r="H66" s="26"/>
      <c r="I66" s="26"/>
      <c r="J66" s="26"/>
      <c r="K66" s="26"/>
    </row>
    <row r="67" spans="1:11" x14ac:dyDescent="0.2">
      <c r="A67" s="22"/>
      <c r="B67" s="26"/>
      <c r="C67" s="26"/>
      <c r="D67" s="26"/>
      <c r="E67" s="26"/>
      <c r="F67" s="26"/>
      <c r="G67" s="26"/>
      <c r="H67" s="26"/>
      <c r="I67" s="26"/>
      <c r="J67" s="26"/>
      <c r="K67" s="26"/>
    </row>
    <row r="68" spans="1:11" x14ac:dyDescent="0.2">
      <c r="A68" s="22"/>
      <c r="B68" s="26"/>
      <c r="C68" s="26"/>
      <c r="D68" s="26"/>
      <c r="E68" s="26"/>
      <c r="F68" s="26"/>
      <c r="G68" s="26"/>
      <c r="H68" s="26"/>
      <c r="I68" s="26"/>
      <c r="J68" s="26"/>
      <c r="K68" s="26"/>
    </row>
    <row r="69" spans="1:11" x14ac:dyDescent="0.2">
      <c r="A69" s="22"/>
      <c r="B69" s="26"/>
      <c r="C69" s="26"/>
      <c r="D69" s="26"/>
      <c r="E69" s="26"/>
      <c r="F69" s="26"/>
      <c r="G69" s="26"/>
      <c r="H69" s="26"/>
      <c r="I69" s="26"/>
      <c r="J69" s="26"/>
      <c r="K69" s="26"/>
    </row>
    <row r="70" spans="1:11" x14ac:dyDescent="0.2">
      <c r="A70" s="22"/>
      <c r="B70" s="26"/>
      <c r="C70" s="26"/>
      <c r="D70" s="26"/>
      <c r="E70" s="26"/>
      <c r="F70" s="26"/>
      <c r="G70" s="26"/>
      <c r="H70" s="26"/>
      <c r="I70" s="26"/>
      <c r="J70" s="26"/>
      <c r="K70" s="26"/>
    </row>
    <row r="71" spans="1:11" x14ac:dyDescent="0.2">
      <c r="A71" s="22"/>
      <c r="B71" s="26"/>
      <c r="C71" s="26"/>
      <c r="D71" s="26"/>
      <c r="E71" s="26"/>
      <c r="F71" s="26"/>
      <c r="G71" s="26"/>
      <c r="H71" s="26"/>
      <c r="I71" s="26"/>
      <c r="J71" s="26"/>
      <c r="K71" s="26"/>
    </row>
    <row r="72" spans="1:11" x14ac:dyDescent="0.2">
      <c r="A72" s="22"/>
      <c r="B72" s="26"/>
      <c r="C72" s="26"/>
      <c r="D72" s="26"/>
      <c r="E72" s="26"/>
      <c r="F72" s="26"/>
      <c r="G72" s="26"/>
      <c r="H72" s="26"/>
      <c r="I72" s="26"/>
      <c r="J72" s="26"/>
      <c r="K72" s="26"/>
    </row>
    <row r="73" spans="1:11" x14ac:dyDescent="0.2">
      <c r="A73" s="22"/>
      <c r="B73" s="26"/>
      <c r="C73" s="26"/>
      <c r="D73" s="26"/>
      <c r="E73" s="26"/>
      <c r="F73" s="26"/>
      <c r="G73" s="26"/>
      <c r="H73" s="26"/>
      <c r="I73" s="26"/>
      <c r="J73" s="26"/>
      <c r="K73" s="26"/>
    </row>
    <row r="74" spans="1:11" x14ac:dyDescent="0.2">
      <c r="A74" s="22"/>
      <c r="B74" s="26"/>
      <c r="C74" s="26"/>
      <c r="D74" s="26"/>
      <c r="E74" s="26"/>
      <c r="F74" s="26"/>
      <c r="G74" s="26"/>
      <c r="H74" s="26"/>
      <c r="I74" s="26"/>
      <c r="J74" s="26"/>
      <c r="K74" s="26"/>
    </row>
    <row r="75" spans="1:11" x14ac:dyDescent="0.2">
      <c r="A75" s="22"/>
      <c r="B75" s="26"/>
      <c r="C75" s="26"/>
      <c r="D75" s="26"/>
      <c r="E75" s="26"/>
      <c r="F75" s="26"/>
      <c r="G75" s="26"/>
      <c r="H75" s="26"/>
      <c r="I75" s="26"/>
      <c r="J75" s="26"/>
      <c r="K75" s="26"/>
    </row>
    <row r="76" spans="1:11" x14ac:dyDescent="0.2">
      <c r="A76" s="22"/>
      <c r="B76" s="26"/>
      <c r="C76" s="26"/>
      <c r="D76" s="26"/>
      <c r="E76" s="26"/>
      <c r="F76" s="26"/>
      <c r="G76" s="26"/>
      <c r="H76" s="26"/>
      <c r="I76" s="26"/>
      <c r="J76" s="26"/>
      <c r="K76" s="26"/>
    </row>
    <row r="77" spans="1:11" x14ac:dyDescent="0.2">
      <c r="A77" s="22"/>
      <c r="B77" s="26"/>
      <c r="C77" s="26"/>
      <c r="D77" s="26"/>
      <c r="E77" s="26"/>
      <c r="F77" s="26"/>
      <c r="G77" s="26"/>
      <c r="H77" s="26"/>
      <c r="I77" s="26"/>
      <c r="J77" s="26"/>
      <c r="K77" s="26"/>
    </row>
    <row r="78" spans="1:11" x14ac:dyDescent="0.2">
      <c r="A78" s="22"/>
      <c r="B78" s="26"/>
      <c r="C78" s="26"/>
      <c r="D78" s="26"/>
      <c r="E78" s="26"/>
      <c r="F78" s="26"/>
      <c r="G78" s="26"/>
      <c r="H78" s="26"/>
      <c r="I78" s="26"/>
      <c r="J78" s="26"/>
      <c r="K78" s="26"/>
    </row>
    <row r="79" spans="1:11" x14ac:dyDescent="0.2">
      <c r="A79" s="22"/>
      <c r="B79" s="26"/>
      <c r="C79" s="26"/>
      <c r="D79" s="26"/>
      <c r="E79" s="26"/>
      <c r="F79" s="26"/>
      <c r="G79" s="26"/>
      <c r="H79" s="26"/>
      <c r="I79" s="26"/>
      <c r="J79" s="26"/>
      <c r="K79" s="26"/>
    </row>
    <row r="80" spans="1:11" x14ac:dyDescent="0.2">
      <c r="A80" s="22"/>
      <c r="B80" s="26"/>
      <c r="C80" s="26"/>
      <c r="D80" s="26"/>
      <c r="E80" s="26"/>
      <c r="F80" s="26"/>
      <c r="G80" s="26"/>
      <c r="H80" s="26"/>
      <c r="I80" s="26"/>
      <c r="J80" s="26"/>
      <c r="K80" s="26"/>
    </row>
    <row r="81" spans="1:11" x14ac:dyDescent="0.2">
      <c r="A81" s="22"/>
      <c r="B81" s="26"/>
      <c r="C81" s="26"/>
      <c r="D81" s="26"/>
      <c r="E81" s="26"/>
      <c r="F81" s="26"/>
      <c r="G81" s="26"/>
      <c r="H81" s="26"/>
      <c r="I81" s="26"/>
      <c r="J81" s="26"/>
      <c r="K81" s="26"/>
    </row>
    <row r="82" spans="1:11" x14ac:dyDescent="0.2">
      <c r="A82" s="22"/>
      <c r="B82" s="26"/>
      <c r="C82" s="26"/>
      <c r="D82" s="26"/>
      <c r="E82" s="26"/>
      <c r="F82" s="26"/>
      <c r="G82" s="26"/>
      <c r="H82" s="26"/>
      <c r="I82" s="26"/>
      <c r="J82" s="26"/>
      <c r="K82" s="26"/>
    </row>
    <row r="83" spans="1:11" x14ac:dyDescent="0.2">
      <c r="A83" s="22"/>
      <c r="B83" s="26"/>
      <c r="C83" s="26"/>
      <c r="D83" s="26"/>
      <c r="E83" s="26"/>
      <c r="F83" s="26"/>
      <c r="G83" s="26"/>
      <c r="H83" s="26"/>
      <c r="I83" s="26"/>
      <c r="J83" s="26"/>
      <c r="K83" s="26"/>
    </row>
    <row r="84" spans="1:11" x14ac:dyDescent="0.2">
      <c r="A84" s="22"/>
      <c r="B84" s="26"/>
      <c r="C84" s="26"/>
      <c r="D84" s="26"/>
      <c r="E84" s="26"/>
      <c r="F84" s="26"/>
      <c r="G84" s="26"/>
      <c r="H84" s="26"/>
      <c r="I84" s="26"/>
      <c r="J84" s="26"/>
      <c r="K84" s="26"/>
    </row>
    <row r="85" spans="1:11" x14ac:dyDescent="0.2">
      <c r="A85" s="22"/>
      <c r="B85" s="26"/>
      <c r="C85" s="26"/>
      <c r="D85" s="26"/>
      <c r="E85" s="26"/>
      <c r="F85" s="26"/>
      <c r="G85" s="26"/>
      <c r="H85" s="26"/>
      <c r="I85" s="26"/>
      <c r="J85" s="26"/>
      <c r="K85" s="26"/>
    </row>
    <row r="86" spans="1:11" x14ac:dyDescent="0.2">
      <c r="A86" s="22"/>
      <c r="B86" s="26"/>
      <c r="C86" s="26"/>
      <c r="D86" s="26"/>
      <c r="E86" s="26"/>
      <c r="F86" s="26"/>
      <c r="G86" s="26"/>
      <c r="H86" s="26"/>
      <c r="I86" s="26"/>
      <c r="J86" s="26"/>
      <c r="K86" s="26"/>
    </row>
    <row r="87" spans="1:11" x14ac:dyDescent="0.2">
      <c r="A87" s="22"/>
      <c r="B87" s="26"/>
      <c r="C87" s="26"/>
      <c r="D87" s="26"/>
      <c r="E87" s="26"/>
      <c r="F87" s="26"/>
      <c r="G87" s="26"/>
      <c r="H87" s="26"/>
      <c r="I87" s="26"/>
      <c r="J87" s="26"/>
      <c r="K87" s="26"/>
    </row>
    <row r="88" spans="1:11" x14ac:dyDescent="0.2">
      <c r="A88" s="22"/>
      <c r="B88" s="26"/>
      <c r="C88" s="26"/>
      <c r="D88" s="26"/>
      <c r="E88" s="26"/>
      <c r="F88" s="26"/>
      <c r="G88" s="26"/>
      <c r="H88" s="26"/>
      <c r="I88" s="26"/>
      <c r="J88" s="26"/>
      <c r="K88" s="26"/>
    </row>
    <row r="89" spans="1:11" x14ac:dyDescent="0.2">
      <c r="A89" s="22"/>
      <c r="B89" s="26"/>
      <c r="C89" s="26"/>
      <c r="D89" s="26"/>
      <c r="E89" s="26"/>
      <c r="F89" s="26"/>
      <c r="G89" s="26"/>
      <c r="H89" s="26"/>
      <c r="I89" s="26"/>
      <c r="J89" s="26"/>
      <c r="K89" s="26"/>
    </row>
    <row r="90" spans="1:11" x14ac:dyDescent="0.2">
      <c r="A90" s="22"/>
      <c r="B90" s="26"/>
      <c r="C90" s="26"/>
      <c r="D90" s="26"/>
      <c r="E90" s="26"/>
      <c r="F90" s="26"/>
      <c r="G90" s="26"/>
      <c r="H90" s="26"/>
      <c r="I90" s="26"/>
      <c r="J90" s="26"/>
      <c r="K90" s="26"/>
    </row>
    <row r="91" spans="1:11" x14ac:dyDescent="0.2">
      <c r="A91" s="24"/>
      <c r="B91" s="27"/>
      <c r="C91" s="27"/>
      <c r="D91" s="27"/>
      <c r="E91" s="27"/>
      <c r="F91" s="27"/>
      <c r="G91" s="27"/>
      <c r="H91" s="27"/>
      <c r="I91" s="27"/>
      <c r="J91" s="27"/>
      <c r="K91" s="27"/>
    </row>
    <row r="92" spans="1:11" x14ac:dyDescent="0.2">
      <c r="A92" s="24"/>
      <c r="B92" s="27"/>
      <c r="C92" s="27"/>
      <c r="D92" s="27"/>
      <c r="E92" s="27"/>
      <c r="F92" s="27"/>
      <c r="G92" s="27"/>
      <c r="H92" s="27"/>
      <c r="I92" s="27"/>
      <c r="J92" s="27"/>
      <c r="K92" s="27"/>
    </row>
    <row r="93" spans="1:11" x14ac:dyDescent="0.2">
      <c r="A93" s="24"/>
      <c r="B93" s="27"/>
      <c r="C93" s="27"/>
      <c r="D93" s="27"/>
      <c r="E93" s="27"/>
      <c r="F93" s="27"/>
      <c r="G93" s="27"/>
      <c r="H93" s="27"/>
      <c r="I93" s="27"/>
      <c r="J93" s="27"/>
      <c r="K93" s="27"/>
    </row>
    <row r="94" spans="1:11" x14ac:dyDescent="0.2">
      <c r="A94" s="24"/>
      <c r="B94" s="27"/>
      <c r="C94" s="27"/>
      <c r="D94" s="27"/>
      <c r="E94" s="27"/>
      <c r="F94" s="27"/>
      <c r="G94" s="27"/>
      <c r="H94" s="27"/>
      <c r="I94" s="27"/>
      <c r="J94" s="27"/>
      <c r="K94" s="27"/>
    </row>
    <row r="95" spans="1:11" x14ac:dyDescent="0.2">
      <c r="A95" s="24"/>
      <c r="B95" s="27"/>
      <c r="C95" s="27"/>
      <c r="D95" s="27"/>
      <c r="E95" s="27"/>
      <c r="F95" s="27"/>
      <c r="G95" s="27"/>
      <c r="H95" s="27"/>
      <c r="I95" s="27"/>
      <c r="J95" s="27"/>
      <c r="K95" s="27"/>
    </row>
    <row r="96" spans="1:11" x14ac:dyDescent="0.2">
      <c r="A96" s="24"/>
      <c r="B96" s="27"/>
      <c r="C96" s="27"/>
      <c r="D96" s="27"/>
      <c r="E96" s="27"/>
      <c r="F96" s="27"/>
      <c r="G96" s="27"/>
      <c r="H96" s="27"/>
      <c r="I96" s="27"/>
      <c r="J96" s="27"/>
      <c r="K96" s="27"/>
    </row>
    <row r="97" spans="1:11" x14ac:dyDescent="0.2">
      <c r="A97" s="24"/>
      <c r="B97" s="27"/>
      <c r="C97" s="27"/>
      <c r="D97" s="27"/>
      <c r="E97" s="27"/>
      <c r="F97" s="27"/>
      <c r="G97" s="27"/>
      <c r="H97" s="27"/>
      <c r="I97" s="27"/>
      <c r="J97" s="27"/>
      <c r="K97" s="27"/>
    </row>
    <row r="98" spans="1:11" x14ac:dyDescent="0.2">
      <c r="A98" s="24"/>
      <c r="B98" s="27"/>
      <c r="C98" s="27"/>
      <c r="D98" s="27"/>
      <c r="E98" s="27"/>
      <c r="F98" s="27"/>
      <c r="G98" s="27"/>
      <c r="H98" s="27"/>
      <c r="I98" s="27"/>
      <c r="J98" s="27"/>
      <c r="K98" s="27"/>
    </row>
    <row r="99" spans="1:11" x14ac:dyDescent="0.2">
      <c r="A99" s="24"/>
      <c r="B99" s="27"/>
      <c r="C99" s="27"/>
      <c r="D99" s="27"/>
      <c r="E99" s="27"/>
      <c r="F99" s="27"/>
      <c r="G99" s="27"/>
      <c r="H99" s="27"/>
      <c r="I99" s="27"/>
      <c r="J99" s="27"/>
      <c r="K99" s="27"/>
    </row>
    <row r="100" spans="1:11" x14ac:dyDescent="0.2">
      <c r="A100" s="24"/>
      <c r="B100" s="27"/>
      <c r="C100" s="27"/>
      <c r="D100" s="27"/>
      <c r="E100" s="27"/>
      <c r="F100" s="27"/>
      <c r="G100" s="27"/>
      <c r="H100" s="27"/>
      <c r="I100" s="27"/>
      <c r="J100" s="27"/>
      <c r="K100" s="27"/>
    </row>
    <row r="101" spans="1:11" x14ac:dyDescent="0.2">
      <c r="A101" s="24"/>
      <c r="B101" s="27"/>
      <c r="C101" s="27"/>
      <c r="D101" s="27"/>
      <c r="E101" s="27"/>
      <c r="F101" s="27"/>
      <c r="G101" s="27"/>
      <c r="H101" s="27"/>
      <c r="I101" s="27"/>
      <c r="J101" s="27"/>
      <c r="K101" s="27"/>
    </row>
    <row r="102" spans="1:11" x14ac:dyDescent="0.2">
      <c r="A102" s="24"/>
      <c r="B102" s="27"/>
      <c r="C102" s="27"/>
      <c r="D102" s="27"/>
      <c r="E102" s="27"/>
      <c r="F102" s="27"/>
      <c r="G102" s="27"/>
      <c r="H102" s="27"/>
      <c r="I102" s="27"/>
      <c r="J102" s="27"/>
      <c r="K102" s="27"/>
    </row>
    <row r="103" spans="1:11" x14ac:dyDescent="0.2">
      <c r="A103" s="24"/>
      <c r="B103" s="27"/>
      <c r="C103" s="27"/>
      <c r="D103" s="27"/>
      <c r="E103" s="27"/>
      <c r="F103" s="27"/>
      <c r="G103" s="27"/>
      <c r="H103" s="27"/>
      <c r="I103" s="27"/>
      <c r="J103" s="27"/>
      <c r="K103" s="27"/>
    </row>
    <row r="104" spans="1:11" x14ac:dyDescent="0.2">
      <c r="A104" s="24"/>
      <c r="B104" s="27"/>
      <c r="C104" s="27"/>
      <c r="D104" s="27"/>
      <c r="E104" s="27"/>
      <c r="F104" s="27"/>
      <c r="G104" s="27"/>
      <c r="H104" s="27"/>
      <c r="I104" s="27"/>
      <c r="J104" s="27"/>
      <c r="K104" s="27"/>
    </row>
    <row r="105" spans="1:11" x14ac:dyDescent="0.2">
      <c r="A105" s="24"/>
      <c r="B105" s="27"/>
      <c r="C105" s="27"/>
      <c r="D105" s="27"/>
      <c r="E105" s="27"/>
      <c r="F105" s="27"/>
      <c r="G105" s="27"/>
      <c r="H105" s="27"/>
      <c r="I105" s="27"/>
      <c r="J105" s="27"/>
      <c r="K105" s="27"/>
    </row>
    <row r="106" spans="1:11" x14ac:dyDescent="0.2">
      <c r="A106" s="24"/>
      <c r="B106" s="27"/>
      <c r="C106" s="27"/>
      <c r="D106" s="27"/>
      <c r="E106" s="27"/>
      <c r="F106" s="27"/>
      <c r="G106" s="27"/>
      <c r="H106" s="27"/>
      <c r="I106" s="27"/>
      <c r="J106" s="27"/>
      <c r="K106" s="27"/>
    </row>
    <row r="107" spans="1:11" x14ac:dyDescent="0.2">
      <c r="A107" s="24"/>
      <c r="B107" s="27"/>
      <c r="C107" s="27"/>
      <c r="D107" s="27"/>
      <c r="E107" s="27"/>
      <c r="F107" s="27"/>
      <c r="G107" s="27"/>
      <c r="H107" s="27"/>
      <c r="I107" s="27"/>
      <c r="J107" s="27"/>
      <c r="K107" s="27"/>
    </row>
    <row r="108" spans="1:11" x14ac:dyDescent="0.2">
      <c r="A108" s="24"/>
      <c r="B108" s="27"/>
      <c r="C108" s="27"/>
      <c r="D108" s="27"/>
      <c r="E108" s="27"/>
      <c r="F108" s="27"/>
      <c r="G108" s="27"/>
      <c r="H108" s="27"/>
      <c r="I108" s="27"/>
      <c r="J108" s="27"/>
      <c r="K108" s="27"/>
    </row>
    <row r="109" spans="1:11" x14ac:dyDescent="0.2">
      <c r="A109" s="24"/>
      <c r="B109" s="27"/>
      <c r="C109" s="27"/>
      <c r="D109" s="27"/>
      <c r="E109" s="27"/>
      <c r="F109" s="27"/>
      <c r="G109" s="27"/>
      <c r="H109" s="27"/>
      <c r="I109" s="27"/>
      <c r="J109" s="27"/>
      <c r="K109" s="27"/>
    </row>
    <row r="110" spans="1:11" x14ac:dyDescent="0.2">
      <c r="A110" s="24"/>
      <c r="B110" s="27"/>
      <c r="C110" s="27"/>
      <c r="D110" s="27"/>
      <c r="E110" s="27"/>
      <c r="F110" s="27"/>
      <c r="G110" s="27"/>
      <c r="H110" s="27"/>
      <c r="I110" s="27"/>
      <c r="J110" s="27"/>
      <c r="K110" s="27"/>
    </row>
    <row r="111" spans="1:11" x14ac:dyDescent="0.2">
      <c r="A111" s="24"/>
      <c r="B111" s="27"/>
      <c r="C111" s="27"/>
      <c r="D111" s="27"/>
      <c r="E111" s="27"/>
      <c r="F111" s="27"/>
      <c r="G111" s="27"/>
      <c r="H111" s="27"/>
      <c r="I111" s="27"/>
      <c r="J111" s="27"/>
      <c r="K111" s="27"/>
    </row>
    <row r="112" spans="1:11" x14ac:dyDescent="0.2">
      <c r="A112" s="24"/>
      <c r="B112" s="27"/>
      <c r="C112" s="27"/>
      <c r="D112" s="27"/>
      <c r="E112" s="27"/>
      <c r="F112" s="27"/>
      <c r="G112" s="27"/>
      <c r="H112" s="27"/>
      <c r="I112" s="27"/>
      <c r="J112" s="27"/>
      <c r="K112" s="27"/>
    </row>
    <row r="113" spans="1:11" x14ac:dyDescent="0.2">
      <c r="A113" s="24"/>
      <c r="B113" s="27"/>
      <c r="C113" s="27"/>
      <c r="D113" s="27"/>
      <c r="E113" s="27"/>
      <c r="F113" s="27"/>
      <c r="G113" s="27"/>
      <c r="H113" s="27"/>
      <c r="I113" s="27"/>
      <c r="J113" s="27"/>
      <c r="K113" s="27"/>
    </row>
    <row r="114" spans="1:11" x14ac:dyDescent="0.2">
      <c r="A114" s="24"/>
      <c r="B114" s="27"/>
      <c r="C114" s="27"/>
      <c r="D114" s="27"/>
      <c r="E114" s="27"/>
      <c r="F114" s="27"/>
      <c r="G114" s="27"/>
      <c r="H114" s="27"/>
      <c r="I114" s="27"/>
      <c r="J114" s="27"/>
      <c r="K114" s="27"/>
    </row>
    <row r="115" spans="1:11" x14ac:dyDescent="0.2">
      <c r="A115" s="24"/>
      <c r="B115" s="27"/>
      <c r="C115" s="27"/>
      <c r="D115" s="27"/>
      <c r="E115" s="27"/>
      <c r="F115" s="27"/>
      <c r="G115" s="27"/>
      <c r="H115" s="27"/>
      <c r="I115" s="27"/>
      <c r="J115" s="27"/>
      <c r="K115" s="27"/>
    </row>
    <row r="116" spans="1:11" x14ac:dyDescent="0.2">
      <c r="A116" s="24"/>
      <c r="B116" s="27"/>
      <c r="C116" s="27"/>
      <c r="D116" s="27"/>
      <c r="E116" s="27"/>
      <c r="F116" s="27"/>
      <c r="G116" s="27"/>
      <c r="H116" s="27"/>
      <c r="I116" s="27"/>
      <c r="J116" s="27"/>
      <c r="K116" s="27"/>
    </row>
    <row r="117" spans="1:11" x14ac:dyDescent="0.2">
      <c r="A117" s="24"/>
      <c r="B117" s="27"/>
      <c r="C117" s="27"/>
      <c r="D117" s="27"/>
      <c r="E117" s="27"/>
      <c r="F117" s="27"/>
      <c r="G117" s="27"/>
      <c r="H117" s="27"/>
      <c r="I117" s="27"/>
      <c r="J117" s="27"/>
      <c r="K117" s="27"/>
    </row>
    <row r="118" spans="1:11" x14ac:dyDescent="0.2">
      <c r="A118" s="24"/>
      <c r="B118" s="27"/>
      <c r="C118" s="27"/>
      <c r="D118" s="27"/>
      <c r="E118" s="27"/>
      <c r="F118" s="27"/>
      <c r="G118" s="27"/>
      <c r="H118" s="27"/>
      <c r="I118" s="27"/>
      <c r="J118" s="27"/>
      <c r="K118" s="27"/>
    </row>
    <row r="119" spans="1:11" x14ac:dyDescent="0.2">
      <c r="A119" s="24"/>
      <c r="B119" s="27"/>
      <c r="C119" s="27"/>
      <c r="D119" s="27"/>
      <c r="E119" s="27"/>
      <c r="F119" s="27"/>
      <c r="G119" s="27"/>
      <c r="H119" s="27"/>
      <c r="I119" s="27"/>
      <c r="J119" s="27"/>
      <c r="K119" s="27"/>
    </row>
    <row r="120" spans="1:11" x14ac:dyDescent="0.2">
      <c r="A120" s="24"/>
      <c r="B120" s="27"/>
      <c r="C120" s="27"/>
      <c r="D120" s="27"/>
      <c r="E120" s="27"/>
      <c r="F120" s="27"/>
      <c r="G120" s="27"/>
      <c r="H120" s="27"/>
      <c r="I120" s="27"/>
      <c r="J120" s="27"/>
      <c r="K120" s="27"/>
    </row>
    <row r="121" spans="1:11" x14ac:dyDescent="0.2">
      <c r="A121" s="24"/>
      <c r="B121" s="27"/>
      <c r="C121" s="27"/>
      <c r="D121" s="27"/>
      <c r="E121" s="27"/>
      <c r="F121" s="27"/>
      <c r="G121" s="27"/>
      <c r="H121" s="27"/>
      <c r="I121" s="27"/>
      <c r="J121" s="27"/>
      <c r="K121" s="27"/>
    </row>
    <row r="122" spans="1:11" x14ac:dyDescent="0.2">
      <c r="A122" s="24"/>
      <c r="B122" s="27"/>
      <c r="C122" s="27"/>
      <c r="D122" s="27"/>
      <c r="E122" s="27"/>
      <c r="F122" s="27"/>
      <c r="G122" s="27"/>
      <c r="H122" s="27"/>
      <c r="I122" s="27"/>
      <c r="J122" s="27"/>
      <c r="K122" s="27"/>
    </row>
    <row r="123" spans="1:11" x14ac:dyDescent="0.2">
      <c r="A123" s="24"/>
      <c r="B123" s="27"/>
      <c r="C123" s="27"/>
      <c r="D123" s="27"/>
      <c r="E123" s="27"/>
      <c r="F123" s="27"/>
      <c r="G123" s="27"/>
      <c r="H123" s="27"/>
      <c r="I123" s="27"/>
      <c r="J123" s="27"/>
      <c r="K123" s="27"/>
    </row>
    <row r="124" spans="1:11" x14ac:dyDescent="0.2">
      <c r="A124" s="24"/>
      <c r="B124" s="27"/>
      <c r="C124" s="27"/>
      <c r="D124" s="27"/>
      <c r="E124" s="27"/>
      <c r="F124" s="27"/>
      <c r="G124" s="27"/>
      <c r="H124" s="27"/>
      <c r="I124" s="27"/>
      <c r="J124" s="27"/>
      <c r="K124" s="27"/>
    </row>
    <row r="125" spans="1:11" x14ac:dyDescent="0.2">
      <c r="A125" s="24"/>
      <c r="B125" s="27"/>
      <c r="C125" s="27"/>
      <c r="D125" s="27"/>
      <c r="E125" s="27"/>
      <c r="F125" s="27"/>
      <c r="G125" s="27"/>
      <c r="H125" s="27"/>
      <c r="I125" s="27"/>
      <c r="J125" s="27"/>
      <c r="K125" s="27"/>
    </row>
    <row r="126" spans="1:11" x14ac:dyDescent="0.2">
      <c r="A126" s="24"/>
      <c r="B126" s="27"/>
      <c r="C126" s="27"/>
      <c r="D126" s="27"/>
      <c r="E126" s="27"/>
      <c r="F126" s="27"/>
      <c r="G126" s="27"/>
      <c r="H126" s="27"/>
      <c r="I126" s="27"/>
      <c r="J126" s="27"/>
      <c r="K126" s="27"/>
    </row>
    <row r="127" spans="1:11" x14ac:dyDescent="0.2">
      <c r="A127" s="24"/>
      <c r="B127" s="27"/>
      <c r="C127" s="27"/>
      <c r="D127" s="27"/>
      <c r="E127" s="27"/>
      <c r="F127" s="27"/>
      <c r="G127" s="27"/>
      <c r="H127" s="27"/>
      <c r="I127" s="27"/>
      <c r="J127" s="27"/>
      <c r="K127" s="27"/>
    </row>
    <row r="128" spans="1:11" x14ac:dyDescent="0.2">
      <c r="A128" s="24"/>
      <c r="B128" s="27"/>
      <c r="C128" s="27"/>
      <c r="D128" s="27"/>
      <c r="E128" s="27"/>
      <c r="F128" s="27"/>
      <c r="G128" s="27"/>
      <c r="H128" s="27"/>
      <c r="I128" s="27"/>
      <c r="J128" s="27"/>
      <c r="K128" s="27"/>
    </row>
    <row r="129" spans="1:11" x14ac:dyDescent="0.2">
      <c r="A129" s="24"/>
      <c r="B129" s="27"/>
      <c r="C129" s="27"/>
      <c r="D129" s="27"/>
      <c r="E129" s="27"/>
      <c r="F129" s="27"/>
      <c r="G129" s="27"/>
      <c r="H129" s="27"/>
      <c r="I129" s="27"/>
      <c r="J129" s="27"/>
      <c r="K129" s="27"/>
    </row>
    <row r="130" spans="1:11" x14ac:dyDescent="0.2">
      <c r="A130" s="24"/>
      <c r="B130" s="27"/>
      <c r="C130" s="27"/>
      <c r="D130" s="27"/>
      <c r="E130" s="27"/>
      <c r="F130" s="27"/>
      <c r="G130" s="27"/>
      <c r="H130" s="27"/>
      <c r="I130" s="27"/>
      <c r="J130" s="27"/>
      <c r="K130" s="27"/>
    </row>
    <row r="131" spans="1:11" x14ac:dyDescent="0.2">
      <c r="A131" s="24"/>
      <c r="B131" s="27"/>
      <c r="C131" s="27"/>
      <c r="D131" s="27"/>
      <c r="E131" s="27"/>
      <c r="F131" s="27"/>
      <c r="G131" s="27"/>
      <c r="H131" s="27"/>
      <c r="I131" s="27"/>
      <c r="J131" s="27"/>
      <c r="K131" s="27"/>
    </row>
    <row r="132" spans="1:11" x14ac:dyDescent="0.2">
      <c r="A132" s="24"/>
      <c r="B132" s="27"/>
      <c r="C132" s="27"/>
      <c r="D132" s="27"/>
      <c r="E132" s="27"/>
      <c r="F132" s="27"/>
      <c r="G132" s="27"/>
      <c r="H132" s="27"/>
      <c r="I132" s="27"/>
      <c r="J132" s="27"/>
      <c r="K132" s="27"/>
    </row>
    <row r="133" spans="1:11" x14ac:dyDescent="0.2">
      <c r="A133" s="24"/>
      <c r="B133" s="27"/>
      <c r="C133" s="27"/>
      <c r="D133" s="27"/>
      <c r="E133" s="27"/>
      <c r="F133" s="27"/>
      <c r="G133" s="27"/>
      <c r="H133" s="27"/>
      <c r="I133" s="27"/>
      <c r="J133" s="27"/>
      <c r="K133" s="27"/>
    </row>
    <row r="134" spans="1:11" x14ac:dyDescent="0.2">
      <c r="A134" s="24"/>
      <c r="B134" s="27"/>
      <c r="C134" s="27"/>
      <c r="D134" s="27"/>
      <c r="E134" s="27"/>
      <c r="F134" s="27"/>
      <c r="G134" s="27"/>
      <c r="H134" s="27"/>
      <c r="I134" s="27"/>
      <c r="J134" s="27"/>
      <c r="K134" s="27"/>
    </row>
    <row r="135" spans="1:11" x14ac:dyDescent="0.2">
      <c r="A135" s="24"/>
      <c r="B135" s="27"/>
      <c r="C135" s="27"/>
      <c r="D135" s="27"/>
      <c r="E135" s="27"/>
      <c r="F135" s="27"/>
      <c r="G135" s="27"/>
      <c r="H135" s="27"/>
      <c r="I135" s="27"/>
      <c r="J135" s="27"/>
      <c r="K135" s="27"/>
    </row>
    <row r="136" spans="1:11" x14ac:dyDescent="0.2">
      <c r="A136" s="24"/>
      <c r="B136" s="27"/>
      <c r="C136" s="27"/>
      <c r="D136" s="27"/>
      <c r="E136" s="27"/>
      <c r="F136" s="27"/>
      <c r="G136" s="27"/>
      <c r="H136" s="27"/>
      <c r="I136" s="27"/>
      <c r="J136" s="27"/>
      <c r="K136" s="27"/>
    </row>
    <row r="137" spans="1:11" x14ac:dyDescent="0.2">
      <c r="A137" s="24"/>
      <c r="B137" s="27"/>
      <c r="C137" s="27"/>
      <c r="D137" s="27"/>
      <c r="E137" s="27"/>
      <c r="F137" s="27"/>
      <c r="G137" s="27"/>
      <c r="H137" s="27"/>
      <c r="I137" s="27"/>
      <c r="J137" s="27"/>
      <c r="K137" s="27"/>
    </row>
    <row r="138" spans="1:11" x14ac:dyDescent="0.2">
      <c r="A138" s="24"/>
      <c r="B138" s="27"/>
      <c r="C138" s="27"/>
      <c r="D138" s="27"/>
      <c r="E138" s="27"/>
      <c r="F138" s="27"/>
      <c r="G138" s="27"/>
      <c r="H138" s="27"/>
      <c r="I138" s="27"/>
      <c r="J138" s="27"/>
      <c r="K138" s="27"/>
    </row>
    <row r="139" spans="1:11" x14ac:dyDescent="0.2">
      <c r="A139" s="24"/>
      <c r="B139" s="27"/>
      <c r="C139" s="27"/>
      <c r="D139" s="27"/>
      <c r="E139" s="27"/>
      <c r="F139" s="27"/>
      <c r="G139" s="27"/>
      <c r="H139" s="27"/>
      <c r="I139" s="27"/>
      <c r="J139" s="27"/>
      <c r="K139" s="27"/>
    </row>
    <row r="140" spans="1:11" x14ac:dyDescent="0.2">
      <c r="A140" s="24"/>
      <c r="B140" s="27"/>
      <c r="C140" s="27"/>
      <c r="D140" s="27"/>
      <c r="E140" s="27"/>
      <c r="F140" s="27"/>
      <c r="G140" s="27"/>
      <c r="H140" s="27"/>
      <c r="I140" s="27"/>
      <c r="J140" s="27"/>
      <c r="K140" s="27"/>
    </row>
    <row r="141" spans="1:11" x14ac:dyDescent="0.2">
      <c r="A141" s="24"/>
      <c r="B141" s="27"/>
      <c r="C141" s="27"/>
      <c r="D141" s="27"/>
      <c r="E141" s="27"/>
      <c r="F141" s="27"/>
      <c r="G141" s="27"/>
      <c r="H141" s="27"/>
      <c r="I141" s="27"/>
      <c r="J141" s="27"/>
      <c r="K141" s="27"/>
    </row>
    <row r="142" spans="1:11" x14ac:dyDescent="0.2">
      <c r="A142" s="24"/>
      <c r="B142" s="27"/>
      <c r="C142" s="27"/>
      <c r="D142" s="27"/>
      <c r="E142" s="27"/>
      <c r="F142" s="27"/>
      <c r="G142" s="27"/>
      <c r="H142" s="27"/>
      <c r="I142" s="27"/>
      <c r="J142" s="27"/>
      <c r="K142" s="27"/>
    </row>
    <row r="143" spans="1:11" x14ac:dyDescent="0.2">
      <c r="A143" s="24"/>
      <c r="B143" s="27"/>
      <c r="C143" s="27"/>
      <c r="D143" s="27"/>
      <c r="E143" s="27"/>
      <c r="F143" s="27"/>
      <c r="G143" s="27"/>
      <c r="H143" s="27"/>
      <c r="I143" s="27"/>
      <c r="J143" s="27"/>
      <c r="K143" s="27"/>
    </row>
    <row r="144" spans="1:11" x14ac:dyDescent="0.2">
      <c r="A144" s="24"/>
      <c r="B144" s="27"/>
      <c r="C144" s="27"/>
      <c r="D144" s="27"/>
      <c r="E144" s="27"/>
      <c r="F144" s="27"/>
      <c r="G144" s="27"/>
      <c r="H144" s="27"/>
      <c r="I144" s="27"/>
      <c r="J144" s="27"/>
      <c r="K144" s="27"/>
    </row>
    <row r="145" spans="1:11" x14ac:dyDescent="0.2">
      <c r="A145" s="24"/>
      <c r="B145" s="27"/>
      <c r="C145" s="27"/>
      <c r="D145" s="27"/>
      <c r="E145" s="27"/>
      <c r="F145" s="27"/>
      <c r="G145" s="27"/>
      <c r="H145" s="27"/>
      <c r="I145" s="27"/>
      <c r="J145" s="27"/>
      <c r="K145" s="27"/>
    </row>
    <row r="146" spans="1:11" x14ac:dyDescent="0.2">
      <c r="A146" s="24"/>
      <c r="B146" s="27"/>
      <c r="C146" s="27"/>
      <c r="D146" s="27"/>
      <c r="E146" s="27"/>
      <c r="F146" s="27"/>
      <c r="G146" s="27"/>
      <c r="H146" s="27"/>
      <c r="I146" s="27"/>
      <c r="J146" s="27"/>
      <c r="K146" s="27"/>
    </row>
    <row r="147" spans="1:11" x14ac:dyDescent="0.2">
      <c r="A147" s="24"/>
      <c r="B147" s="27"/>
      <c r="C147" s="27"/>
      <c r="D147" s="27"/>
      <c r="E147" s="27"/>
      <c r="F147" s="27"/>
      <c r="G147" s="27"/>
      <c r="H147" s="27"/>
      <c r="I147" s="27"/>
      <c r="J147" s="27"/>
      <c r="K147" s="27"/>
    </row>
    <row r="148" spans="1:11" x14ac:dyDescent="0.2">
      <c r="A148" s="24"/>
      <c r="B148" s="27"/>
      <c r="C148" s="27"/>
      <c r="D148" s="27"/>
      <c r="E148" s="27"/>
      <c r="F148" s="27"/>
      <c r="G148" s="27"/>
      <c r="H148" s="27"/>
      <c r="I148" s="27"/>
      <c r="J148" s="27"/>
      <c r="K148" s="27"/>
    </row>
    <row r="149" spans="1:11" x14ac:dyDescent="0.2">
      <c r="A149" s="24"/>
      <c r="B149" s="27"/>
      <c r="C149" s="27"/>
      <c r="D149" s="27"/>
      <c r="E149" s="27"/>
      <c r="F149" s="27"/>
      <c r="G149" s="27"/>
      <c r="H149" s="27"/>
      <c r="I149" s="27"/>
      <c r="J149" s="27"/>
      <c r="K149" s="27"/>
    </row>
    <row r="150" spans="1:11" x14ac:dyDescent="0.2">
      <c r="A150" s="24"/>
      <c r="B150" s="27"/>
      <c r="C150" s="27"/>
      <c r="D150" s="27"/>
      <c r="E150" s="27"/>
      <c r="F150" s="27"/>
      <c r="G150" s="27"/>
      <c r="H150" s="27"/>
      <c r="I150" s="27"/>
      <c r="J150" s="27"/>
      <c r="K150" s="27"/>
    </row>
    <row r="151" spans="1:11" x14ac:dyDescent="0.2">
      <c r="A151" s="24"/>
      <c r="B151" s="27"/>
      <c r="C151" s="27"/>
      <c r="D151" s="27"/>
      <c r="E151" s="27"/>
      <c r="F151" s="27"/>
      <c r="G151" s="27"/>
      <c r="H151" s="27"/>
      <c r="I151" s="27"/>
      <c r="J151" s="27"/>
      <c r="K151" s="27"/>
    </row>
    <row r="152" spans="1:11" x14ac:dyDescent="0.2">
      <c r="A152" s="24"/>
      <c r="B152" s="27"/>
      <c r="C152" s="27"/>
      <c r="D152" s="27"/>
      <c r="E152" s="27"/>
      <c r="F152" s="27"/>
      <c r="G152" s="27"/>
      <c r="H152" s="27"/>
      <c r="I152" s="27"/>
      <c r="J152" s="27"/>
      <c r="K152" s="27"/>
    </row>
    <row r="153" spans="1:11" x14ac:dyDescent="0.2">
      <c r="A153" s="24"/>
      <c r="B153" s="27"/>
      <c r="C153" s="27"/>
      <c r="D153" s="27"/>
      <c r="E153" s="27"/>
      <c r="F153" s="27"/>
      <c r="G153" s="27"/>
      <c r="H153" s="27"/>
      <c r="I153" s="27"/>
      <c r="J153" s="27"/>
      <c r="K153" s="27"/>
    </row>
    <row r="154" spans="1:11" x14ac:dyDescent="0.2">
      <c r="A154" s="24"/>
      <c r="B154" s="27"/>
      <c r="C154" s="27"/>
      <c r="D154" s="27"/>
      <c r="E154" s="27"/>
      <c r="F154" s="27"/>
      <c r="G154" s="27"/>
      <c r="H154" s="27"/>
      <c r="I154" s="27"/>
      <c r="J154" s="27"/>
      <c r="K154" s="27"/>
    </row>
    <row r="155" spans="1:11" x14ac:dyDescent="0.2">
      <c r="A155" s="24"/>
      <c r="B155" s="27"/>
      <c r="C155" s="27"/>
      <c r="D155" s="27"/>
      <c r="E155" s="27"/>
      <c r="F155" s="27"/>
      <c r="G155" s="27"/>
      <c r="H155" s="27"/>
      <c r="I155" s="27"/>
      <c r="J155" s="27"/>
      <c r="K155" s="27"/>
    </row>
    <row r="156" spans="1:11" x14ac:dyDescent="0.2">
      <c r="A156" s="24"/>
      <c r="B156" s="27"/>
      <c r="C156" s="27"/>
      <c r="D156" s="27"/>
      <c r="E156" s="27"/>
      <c r="F156" s="27"/>
      <c r="G156" s="27"/>
      <c r="H156" s="27"/>
      <c r="I156" s="27"/>
      <c r="J156" s="27"/>
      <c r="K156" s="27"/>
    </row>
    <row r="157" spans="1:11" x14ac:dyDescent="0.2">
      <c r="A157" s="24"/>
      <c r="B157" s="27"/>
      <c r="C157" s="27"/>
      <c r="D157" s="27"/>
      <c r="E157" s="27"/>
      <c r="F157" s="27"/>
      <c r="G157" s="27"/>
      <c r="H157" s="27"/>
      <c r="I157" s="27"/>
      <c r="J157" s="27"/>
      <c r="K157" s="27"/>
    </row>
    <row r="158" spans="1:11" x14ac:dyDescent="0.2">
      <c r="A158" s="24"/>
      <c r="B158" s="27"/>
      <c r="C158" s="27"/>
      <c r="D158" s="27"/>
      <c r="E158" s="27"/>
      <c r="F158" s="27"/>
      <c r="G158" s="27"/>
      <c r="H158" s="27"/>
      <c r="I158" s="27"/>
      <c r="J158" s="27"/>
      <c r="K158" s="27"/>
    </row>
    <row r="159" spans="1:11" x14ac:dyDescent="0.2">
      <c r="A159" s="24"/>
      <c r="B159" s="27"/>
      <c r="C159" s="27"/>
      <c r="D159" s="27"/>
      <c r="E159" s="27"/>
      <c r="F159" s="27"/>
      <c r="G159" s="27"/>
      <c r="H159" s="27"/>
      <c r="I159" s="27"/>
      <c r="J159" s="27"/>
      <c r="K159" s="27"/>
    </row>
    <row r="160" spans="1:11" x14ac:dyDescent="0.2">
      <c r="A160" s="24"/>
      <c r="B160" s="27"/>
      <c r="C160" s="27"/>
      <c r="D160" s="27"/>
      <c r="E160" s="27"/>
      <c r="F160" s="27"/>
      <c r="G160" s="27"/>
      <c r="H160" s="27"/>
      <c r="I160" s="27"/>
      <c r="J160" s="27"/>
      <c r="K160" s="27"/>
    </row>
    <row r="161" spans="1:11" x14ac:dyDescent="0.2">
      <c r="A161" s="24"/>
      <c r="B161" s="27"/>
      <c r="C161" s="27"/>
      <c r="D161" s="27"/>
      <c r="E161" s="27"/>
      <c r="F161" s="27"/>
      <c r="G161" s="27"/>
      <c r="H161" s="27"/>
      <c r="I161" s="27"/>
      <c r="J161" s="27"/>
      <c r="K161" s="27"/>
    </row>
  </sheetData>
  <mergeCells count="31">
    <mergeCell ref="B33:B35"/>
    <mergeCell ref="A33:A35"/>
    <mergeCell ref="H8:H9"/>
    <mergeCell ref="C8:C9"/>
    <mergeCell ref="A38:A39"/>
    <mergeCell ref="B50:B51"/>
    <mergeCell ref="A50:A51"/>
    <mergeCell ref="B36:B37"/>
    <mergeCell ref="A36:A37"/>
    <mergeCell ref="B42:B45"/>
    <mergeCell ref="A42:A45"/>
    <mergeCell ref="A40:A41"/>
    <mergeCell ref="B40:B41"/>
    <mergeCell ref="B38:B39"/>
    <mergeCell ref="A47:A49"/>
    <mergeCell ref="B47:B49"/>
    <mergeCell ref="G1:K1"/>
    <mergeCell ref="A5:K5"/>
    <mergeCell ref="B20:B30"/>
    <mergeCell ref="A8:A9"/>
    <mergeCell ref="I8:I9"/>
    <mergeCell ref="D8:F8"/>
    <mergeCell ref="A11:A19"/>
    <mergeCell ref="B11:B19"/>
    <mergeCell ref="A6:K6"/>
    <mergeCell ref="B8:B9"/>
    <mergeCell ref="J8:K8"/>
    <mergeCell ref="A20:A30"/>
    <mergeCell ref="G8:G9"/>
    <mergeCell ref="G2:K2"/>
    <mergeCell ref="G3:K3"/>
  </mergeCells>
  <pageMargins left="0.39370078740157483" right="0.39370078740157483" top="0.39370078740157483" bottom="0.39370078740157483" header="0.19685039370078741" footer="0.19685039370078741"/>
  <pageSetup paperSize="9" scale="83" fitToHeight="0" orientation="landscape" r:id="rId1"/>
  <headerFooter differentFirst="1" alignWithMargins="0">
    <oddHeader>&amp;C&amp;"Times New Roman,обычный"&amp;8&amp;P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6"/>
  <sheetViews>
    <sheetView topLeftCell="A9" zoomScale="80" zoomScaleNormal="80" zoomScaleSheetLayoutView="80" workbookViewId="0">
      <pane xSplit="3" ySplit="3" topLeftCell="D24" activePane="bottomRight" state="frozen"/>
      <selection activeCell="A9" sqref="A9"/>
      <selection pane="topRight" activeCell="D9" sqref="D9"/>
      <selection pane="bottomLeft" activeCell="A12" sqref="A12"/>
      <selection pane="bottomRight" activeCell="F26" sqref="F26:H27"/>
    </sheetView>
  </sheetViews>
  <sheetFormatPr defaultColWidth="26.5703125" defaultRowHeight="16.5" x14ac:dyDescent="0.2"/>
  <cols>
    <col min="1" max="1" width="8" style="235" customWidth="1"/>
    <col min="2" max="2" width="36.140625" style="236" customWidth="1"/>
    <col min="3" max="3" width="28.42578125" style="127" customWidth="1"/>
    <col min="4" max="4" width="16.85546875" style="127" customWidth="1"/>
    <col min="5" max="5" width="17.140625" style="127" customWidth="1"/>
    <col min="6" max="6" width="13.7109375" style="127" customWidth="1"/>
    <col min="7" max="7" width="12.140625" style="127" customWidth="1"/>
    <col min="8" max="8" width="12.28515625" style="127" customWidth="1"/>
    <col min="9" max="16384" width="26.5703125" style="127"/>
  </cols>
  <sheetData>
    <row r="1" spans="1:11" ht="15" customHeight="1" x14ac:dyDescent="0.2">
      <c r="E1" s="307" t="s">
        <v>222</v>
      </c>
      <c r="F1" s="307"/>
      <c r="G1" s="307"/>
      <c r="H1" s="307"/>
    </row>
    <row r="2" spans="1:11" ht="15" customHeight="1" x14ac:dyDescent="0.2">
      <c r="E2" s="307" t="s">
        <v>6</v>
      </c>
      <c r="F2" s="307"/>
      <c r="G2" s="307"/>
      <c r="H2" s="307"/>
    </row>
    <row r="3" spans="1:11" ht="15" customHeight="1" x14ac:dyDescent="0.2">
      <c r="E3" s="307" t="s">
        <v>7</v>
      </c>
      <c r="F3" s="307"/>
      <c r="G3" s="307"/>
      <c r="H3" s="307"/>
    </row>
    <row r="4" spans="1:11" ht="20.25" customHeight="1" x14ac:dyDescent="0.2"/>
    <row r="5" spans="1:11" ht="53.25" customHeight="1" x14ac:dyDescent="0.2">
      <c r="A5" s="347" t="s">
        <v>163</v>
      </c>
      <c r="B5" s="347"/>
      <c r="C5" s="347"/>
      <c r="D5" s="347"/>
      <c r="E5" s="347"/>
      <c r="F5" s="347"/>
      <c r="G5" s="347"/>
      <c r="H5" s="347"/>
      <c r="I5" s="199"/>
    </row>
    <row r="6" spans="1:11" ht="21.75" customHeight="1" x14ac:dyDescent="0.2">
      <c r="A6" s="347" t="s">
        <v>357</v>
      </c>
      <c r="B6" s="347"/>
      <c r="C6" s="347"/>
      <c r="D6" s="347"/>
      <c r="E6" s="347"/>
      <c r="F6" s="347"/>
      <c r="G6" s="347"/>
      <c r="H6" s="347"/>
    </row>
    <row r="7" spans="1:11" ht="15" customHeight="1" x14ac:dyDescent="0.2">
      <c r="A7" s="175"/>
      <c r="B7" s="237"/>
      <c r="C7" s="175"/>
      <c r="D7" s="175"/>
      <c r="E7" s="175"/>
      <c r="F7" s="175"/>
      <c r="G7" s="175"/>
      <c r="H7" s="175"/>
    </row>
    <row r="8" spans="1:11" ht="15" customHeight="1" thickBot="1" x14ac:dyDescent="0.25">
      <c r="G8" s="348" t="s">
        <v>174</v>
      </c>
      <c r="H8" s="348"/>
    </row>
    <row r="9" spans="1:11" ht="21" customHeight="1" x14ac:dyDescent="0.2">
      <c r="A9" s="331" t="s">
        <v>10</v>
      </c>
      <c r="B9" s="333" t="s">
        <v>90</v>
      </c>
      <c r="C9" s="335" t="s">
        <v>33</v>
      </c>
      <c r="D9" s="335" t="s">
        <v>131</v>
      </c>
      <c r="E9" s="335"/>
      <c r="F9" s="335" t="s">
        <v>330</v>
      </c>
      <c r="G9" s="335" t="s">
        <v>132</v>
      </c>
      <c r="H9" s="329" t="s">
        <v>93</v>
      </c>
    </row>
    <row r="10" spans="1:11" ht="72.75" customHeight="1" x14ac:dyDescent="0.2">
      <c r="A10" s="332"/>
      <c r="B10" s="334"/>
      <c r="C10" s="267"/>
      <c r="D10" s="206" t="s">
        <v>164</v>
      </c>
      <c r="E10" s="206" t="s">
        <v>358</v>
      </c>
      <c r="F10" s="267"/>
      <c r="G10" s="267"/>
      <c r="H10" s="330"/>
    </row>
    <row r="11" spans="1:11" ht="15" customHeight="1" thickBot="1" x14ac:dyDescent="0.25">
      <c r="A11" s="238">
        <v>1</v>
      </c>
      <c r="B11" s="177">
        <v>2</v>
      </c>
      <c r="C11" s="177">
        <v>3</v>
      </c>
      <c r="D11" s="177">
        <v>4</v>
      </c>
      <c r="E11" s="177">
        <v>5</v>
      </c>
      <c r="F11" s="177">
        <v>6</v>
      </c>
      <c r="G11" s="178">
        <v>7</v>
      </c>
      <c r="H11" s="179">
        <v>8</v>
      </c>
      <c r="I11" s="239"/>
      <c r="J11" s="239"/>
    </row>
    <row r="12" spans="1:11" ht="27.75" customHeight="1" x14ac:dyDescent="0.2">
      <c r="A12" s="346"/>
      <c r="B12" s="340" t="s">
        <v>92</v>
      </c>
      <c r="C12" s="180" t="s">
        <v>32</v>
      </c>
      <c r="D12" s="181">
        <f>D13+D15+D16</f>
        <v>1801.3155700000002</v>
      </c>
      <c r="E12" s="181">
        <f>E13+E15+E16</f>
        <v>1801.3155700000002</v>
      </c>
      <c r="F12" s="181">
        <f>F13+F15+F16</f>
        <v>791.41308000000015</v>
      </c>
      <c r="G12" s="181">
        <f>G13+G15+G16</f>
        <v>745.89208000000008</v>
      </c>
      <c r="H12" s="181">
        <f>H13+H15+H16</f>
        <v>746.32685000000004</v>
      </c>
      <c r="I12" s="240"/>
      <c r="J12" s="241"/>
      <c r="K12" s="199"/>
    </row>
    <row r="13" spans="1:11" ht="24.75" customHeight="1" x14ac:dyDescent="0.2">
      <c r="A13" s="344"/>
      <c r="B13" s="341"/>
      <c r="C13" s="182" t="s">
        <v>116</v>
      </c>
      <c r="D13" s="164">
        <f>D18+D43+D71</f>
        <v>164.68983</v>
      </c>
      <c r="E13" s="164">
        <f>E18+E43+E71</f>
        <v>164.68983</v>
      </c>
      <c r="F13" s="164">
        <f>F18+F71</f>
        <v>23.753079999999997</v>
      </c>
      <c r="G13" s="164">
        <f>G18+G71</f>
        <v>23.698079999999997</v>
      </c>
      <c r="H13" s="164">
        <f>H18+H71</f>
        <v>24.132849999999998</v>
      </c>
      <c r="I13" s="242"/>
      <c r="J13" s="242"/>
    </row>
    <row r="14" spans="1:11" ht="76.5" customHeight="1" x14ac:dyDescent="0.2">
      <c r="A14" s="344"/>
      <c r="B14" s="341"/>
      <c r="C14" s="183" t="s">
        <v>344</v>
      </c>
      <c r="D14" s="164">
        <v>25</v>
      </c>
      <c r="E14" s="164">
        <v>25</v>
      </c>
      <c r="F14" s="164">
        <v>0</v>
      </c>
      <c r="G14" s="164">
        <v>0</v>
      </c>
      <c r="H14" s="164">
        <v>0</v>
      </c>
      <c r="I14" s="242"/>
      <c r="J14" s="242"/>
    </row>
    <row r="15" spans="1:11" ht="35.25" customHeight="1" x14ac:dyDescent="0.2">
      <c r="A15" s="344"/>
      <c r="B15" s="341"/>
      <c r="C15" s="209" t="s">
        <v>117</v>
      </c>
      <c r="D15" s="184">
        <f>D72+D45</f>
        <v>12.547610000000001</v>
      </c>
      <c r="E15" s="184">
        <f>E72+E45</f>
        <v>12.547610000000001</v>
      </c>
      <c r="F15" s="184">
        <f>F72</f>
        <v>5.0199999999999996</v>
      </c>
      <c r="G15" s="184">
        <f>G72</f>
        <v>5.0199999999999996</v>
      </c>
      <c r="H15" s="184">
        <f>H72</f>
        <v>5.0199999999999996</v>
      </c>
      <c r="I15" s="242"/>
      <c r="J15" s="242"/>
    </row>
    <row r="16" spans="1:11" ht="24.75" customHeight="1" x14ac:dyDescent="0.2">
      <c r="A16" s="344"/>
      <c r="B16" s="341"/>
      <c r="C16" s="185" t="s">
        <v>118</v>
      </c>
      <c r="D16" s="156">
        <f>D19+D46+D73</f>
        <v>1624.0781300000001</v>
      </c>
      <c r="E16" s="156">
        <f>E19+E46+E73</f>
        <v>1624.0781300000001</v>
      </c>
      <c r="F16" s="156">
        <f>F19+F46+F73</f>
        <v>762.6400000000001</v>
      </c>
      <c r="G16" s="156">
        <f>G19+G46+G73</f>
        <v>717.17400000000009</v>
      </c>
      <c r="H16" s="156">
        <f>H19+H46+H73</f>
        <v>717.17400000000009</v>
      </c>
      <c r="I16" s="242"/>
      <c r="J16" s="242"/>
    </row>
    <row r="17" spans="1:10" ht="26.25" customHeight="1" x14ac:dyDescent="0.2">
      <c r="A17" s="342" t="s">
        <v>13</v>
      </c>
      <c r="B17" s="343" t="s">
        <v>103</v>
      </c>
      <c r="C17" s="186" t="s">
        <v>32</v>
      </c>
      <c r="D17" s="165">
        <f>SUM(D18:D19)</f>
        <v>400.69132999999999</v>
      </c>
      <c r="E17" s="165">
        <f>SUM(E18:E19)</f>
        <v>400.69132999999999</v>
      </c>
      <c r="F17" s="165">
        <f>SUM(F18:F19)</f>
        <v>118.57308</v>
      </c>
      <c r="G17" s="165">
        <f>SUM(G18:G19)</f>
        <v>118.51808</v>
      </c>
      <c r="H17" s="165">
        <f>SUM(H18:H19)</f>
        <v>118.95285</v>
      </c>
      <c r="I17" s="243"/>
      <c r="J17" s="243"/>
    </row>
    <row r="18" spans="1:10" ht="23.25" customHeight="1" x14ac:dyDescent="0.2">
      <c r="A18" s="342"/>
      <c r="B18" s="343"/>
      <c r="C18" s="211" t="s">
        <v>116</v>
      </c>
      <c r="D18" s="184">
        <f>D28</f>
        <v>6.7613300000000001</v>
      </c>
      <c r="E18" s="184">
        <f>E28</f>
        <v>6.7613300000000001</v>
      </c>
      <c r="F18" s="184">
        <f>F29</f>
        <v>3.3730799999999999</v>
      </c>
      <c r="G18" s="184">
        <f>G29</f>
        <v>3.3180800000000001</v>
      </c>
      <c r="H18" s="184">
        <f>H29</f>
        <v>3.7528499999999996</v>
      </c>
      <c r="I18" s="242"/>
      <c r="J18" s="242"/>
    </row>
    <row r="19" spans="1:10" ht="23.25" customHeight="1" x14ac:dyDescent="0.2">
      <c r="A19" s="342"/>
      <c r="B19" s="343"/>
      <c r="C19" s="187" t="s">
        <v>118</v>
      </c>
      <c r="D19" s="156">
        <f>D22</f>
        <v>393.93</v>
      </c>
      <c r="E19" s="156">
        <f>E22</f>
        <v>393.93</v>
      </c>
      <c r="F19" s="156">
        <f>F22</f>
        <v>115.2</v>
      </c>
      <c r="G19" s="156">
        <f>G22</f>
        <v>115.2</v>
      </c>
      <c r="H19" s="156">
        <f>H22</f>
        <v>115.2</v>
      </c>
      <c r="I19" s="242"/>
      <c r="J19" s="242"/>
    </row>
    <row r="20" spans="1:10" ht="18" customHeight="1" x14ac:dyDescent="0.2">
      <c r="A20" s="244"/>
      <c r="B20" s="190" t="s">
        <v>337</v>
      </c>
      <c r="C20" s="188"/>
      <c r="D20" s="189"/>
      <c r="E20" s="189"/>
      <c r="F20" s="189"/>
      <c r="G20" s="189"/>
      <c r="H20" s="189"/>
      <c r="I20" s="242"/>
      <c r="J20" s="242"/>
    </row>
    <row r="21" spans="1:10" ht="25.5" customHeight="1" x14ac:dyDescent="0.2">
      <c r="A21" s="344" t="s">
        <v>15</v>
      </c>
      <c r="B21" s="345" t="s">
        <v>338</v>
      </c>
      <c r="C21" s="208" t="s">
        <v>32</v>
      </c>
      <c r="D21" s="165">
        <f>SUM(D22:D22)</f>
        <v>393.93</v>
      </c>
      <c r="E21" s="165">
        <f>SUM(E22:E22)</f>
        <v>393.93</v>
      </c>
      <c r="F21" s="165">
        <f>F22</f>
        <v>115.2</v>
      </c>
      <c r="G21" s="165">
        <f t="shared" ref="G21:H21" si="0">G22</f>
        <v>115.2</v>
      </c>
      <c r="H21" s="165">
        <f t="shared" si="0"/>
        <v>115.2</v>
      </c>
      <c r="I21" s="243"/>
      <c r="J21" s="243"/>
    </row>
    <row r="22" spans="1:10" ht="25.5" customHeight="1" x14ac:dyDescent="0.2">
      <c r="A22" s="344"/>
      <c r="B22" s="345"/>
      <c r="C22" s="185" t="s">
        <v>118</v>
      </c>
      <c r="D22" s="156">
        <f>D25+D27</f>
        <v>393.93</v>
      </c>
      <c r="E22" s="156">
        <f>E25+E27</f>
        <v>393.93</v>
      </c>
      <c r="F22" s="156">
        <f t="shared" ref="F22:H22" si="1">F25+F27</f>
        <v>115.2</v>
      </c>
      <c r="G22" s="156">
        <f t="shared" si="1"/>
        <v>115.2</v>
      </c>
      <c r="H22" s="156">
        <f t="shared" si="1"/>
        <v>115.2</v>
      </c>
      <c r="I22" s="242"/>
      <c r="J22" s="242"/>
    </row>
    <row r="23" spans="1:10" ht="18" customHeight="1" x14ac:dyDescent="0.2">
      <c r="A23" s="245"/>
      <c r="B23" s="190" t="s">
        <v>212</v>
      </c>
      <c r="C23" s="190"/>
      <c r="D23" s="190"/>
      <c r="E23" s="190"/>
      <c r="F23" s="190"/>
      <c r="G23" s="190"/>
      <c r="H23" s="191"/>
      <c r="I23" s="242"/>
      <c r="J23" s="242"/>
    </row>
    <row r="24" spans="1:10" ht="25.5" customHeight="1" x14ac:dyDescent="0.2">
      <c r="A24" s="338" t="s">
        <v>18</v>
      </c>
      <c r="B24" s="336" t="s">
        <v>345</v>
      </c>
      <c r="C24" s="213" t="s">
        <v>32</v>
      </c>
      <c r="D24" s="165">
        <f>D25</f>
        <v>338.48</v>
      </c>
      <c r="E24" s="165">
        <f>E25</f>
        <v>338.48</v>
      </c>
      <c r="F24" s="165">
        <f>F25</f>
        <v>115.2</v>
      </c>
      <c r="G24" s="165">
        <f>G25</f>
        <v>115.2</v>
      </c>
      <c r="H24" s="165">
        <f>H25</f>
        <v>115.2</v>
      </c>
      <c r="I24" s="242"/>
      <c r="J24" s="242"/>
    </row>
    <row r="25" spans="1:10" ht="21.75" customHeight="1" x14ac:dyDescent="0.2">
      <c r="A25" s="339"/>
      <c r="B25" s="337"/>
      <c r="C25" s="248" t="s">
        <v>118</v>
      </c>
      <c r="D25" s="156">
        <v>338.48</v>
      </c>
      <c r="E25" s="156">
        <v>338.48</v>
      </c>
      <c r="F25" s="156">
        <v>115.2</v>
      </c>
      <c r="G25" s="156">
        <f>F25</f>
        <v>115.2</v>
      </c>
      <c r="H25" s="156">
        <f>G25</f>
        <v>115.2</v>
      </c>
      <c r="I25" s="242"/>
      <c r="J25" s="242"/>
    </row>
    <row r="26" spans="1:10" ht="30.75" customHeight="1" x14ac:dyDescent="0.2">
      <c r="A26" s="338" t="s">
        <v>19</v>
      </c>
      <c r="B26" s="336" t="s">
        <v>371</v>
      </c>
      <c r="C26" s="213" t="s">
        <v>32</v>
      </c>
      <c r="D26" s="165">
        <f>D27</f>
        <v>55.45</v>
      </c>
      <c r="E26" s="262">
        <f>E27</f>
        <v>55.45</v>
      </c>
      <c r="F26" s="165">
        <f>F27</f>
        <v>0</v>
      </c>
      <c r="G26" s="165">
        <f>G27</f>
        <v>0</v>
      </c>
      <c r="H26" s="165">
        <f>H27</f>
        <v>0</v>
      </c>
      <c r="I26" s="242"/>
      <c r="J26" s="242"/>
    </row>
    <row r="27" spans="1:10" ht="30.75" customHeight="1" x14ac:dyDescent="0.2">
      <c r="A27" s="339"/>
      <c r="B27" s="337"/>
      <c r="C27" s="248" t="s">
        <v>118</v>
      </c>
      <c r="D27" s="156">
        <v>55.45</v>
      </c>
      <c r="E27" s="263">
        <f>D27</f>
        <v>55.45</v>
      </c>
      <c r="F27" s="193">
        <v>0</v>
      </c>
      <c r="G27" s="193">
        <v>0</v>
      </c>
      <c r="H27" s="193">
        <v>0</v>
      </c>
      <c r="I27" s="242"/>
      <c r="J27" s="242"/>
    </row>
    <row r="28" spans="1:10" s="247" customFormat="1" ht="33" customHeight="1" x14ac:dyDescent="0.2">
      <c r="A28" s="359" t="s">
        <v>124</v>
      </c>
      <c r="B28" s="327" t="s">
        <v>339</v>
      </c>
      <c r="C28" s="208" t="s">
        <v>32</v>
      </c>
      <c r="D28" s="165">
        <f>D29</f>
        <v>6.7613300000000001</v>
      </c>
      <c r="E28" s="165">
        <f>E29</f>
        <v>6.7613300000000001</v>
      </c>
      <c r="F28" s="165">
        <f>F29</f>
        <v>3.3730799999999999</v>
      </c>
      <c r="G28" s="165">
        <f>G29</f>
        <v>3.3180800000000001</v>
      </c>
      <c r="H28" s="165">
        <f>H29</f>
        <v>3.7528499999999996</v>
      </c>
      <c r="I28" s="246"/>
      <c r="J28" s="246"/>
    </row>
    <row r="29" spans="1:10" s="250" customFormat="1" ht="32.25" customHeight="1" x14ac:dyDescent="0.2">
      <c r="A29" s="360"/>
      <c r="B29" s="358"/>
      <c r="C29" s="185" t="s">
        <v>116</v>
      </c>
      <c r="D29" s="156">
        <f>D32+D34+D36+D38+D40</f>
        <v>6.7613300000000001</v>
      </c>
      <c r="E29" s="156">
        <f>E32+E34+E36+E38+E40</f>
        <v>6.7613300000000001</v>
      </c>
      <c r="F29" s="156">
        <f>F32+F34+F36+F38+F40</f>
        <v>3.3730799999999999</v>
      </c>
      <c r="G29" s="156">
        <f>G32+G34+G36+G38+G40</f>
        <v>3.3180800000000001</v>
      </c>
      <c r="H29" s="156">
        <f>H32+H34+H36+H38+H40</f>
        <v>3.7528499999999996</v>
      </c>
      <c r="I29" s="249"/>
      <c r="J29" s="249"/>
    </row>
    <row r="30" spans="1:10" s="199" customFormat="1" ht="18" customHeight="1" x14ac:dyDescent="0.2">
      <c r="A30" s="251"/>
      <c r="B30" s="185" t="s">
        <v>212</v>
      </c>
      <c r="C30" s="192"/>
      <c r="D30" s="189"/>
      <c r="E30" s="189"/>
      <c r="F30" s="189"/>
      <c r="G30" s="189"/>
      <c r="H30" s="189"/>
      <c r="I30" s="242"/>
      <c r="J30" s="242"/>
    </row>
    <row r="31" spans="1:10" ht="20.25" customHeight="1" x14ac:dyDescent="0.2">
      <c r="A31" s="344" t="s">
        <v>126</v>
      </c>
      <c r="B31" s="345" t="s">
        <v>340</v>
      </c>
      <c r="C31" s="208" t="s">
        <v>32</v>
      </c>
      <c r="D31" s="165">
        <f>D32</f>
        <v>2.1196100000000002</v>
      </c>
      <c r="E31" s="165">
        <f>E32</f>
        <v>2.1196099999999998</v>
      </c>
      <c r="F31" s="165">
        <f>F32</f>
        <v>1.08308</v>
      </c>
      <c r="G31" s="165">
        <f>G32</f>
        <v>1.08308</v>
      </c>
      <c r="H31" s="165">
        <f>H32</f>
        <v>0.98799999999999999</v>
      </c>
      <c r="I31" s="242"/>
      <c r="J31" s="242"/>
    </row>
    <row r="32" spans="1:10" ht="20.25" customHeight="1" x14ac:dyDescent="0.2">
      <c r="A32" s="338"/>
      <c r="B32" s="327"/>
      <c r="C32" s="192" t="s">
        <v>116</v>
      </c>
      <c r="D32" s="193">
        <v>2.1196100000000002</v>
      </c>
      <c r="E32" s="193">
        <f>прил.13!F33</f>
        <v>2.1196099999999998</v>
      </c>
      <c r="F32" s="193">
        <f>прил.13!G33</f>
        <v>1.08308</v>
      </c>
      <c r="G32" s="193">
        <f>прил.13!H33</f>
        <v>1.08308</v>
      </c>
      <c r="H32" s="193">
        <f>прил.13!I33</f>
        <v>0.98799999999999999</v>
      </c>
      <c r="I32" s="242"/>
      <c r="J32" s="242"/>
    </row>
    <row r="33" spans="1:11" ht="20.25" customHeight="1" x14ac:dyDescent="0.2">
      <c r="A33" s="344" t="s">
        <v>127</v>
      </c>
      <c r="B33" s="345" t="s">
        <v>146</v>
      </c>
      <c r="C33" s="208" t="s">
        <v>32</v>
      </c>
      <c r="D33" s="165">
        <f>D34</f>
        <v>0.2</v>
      </c>
      <c r="E33" s="165">
        <f>E34</f>
        <v>0.2</v>
      </c>
      <c r="F33" s="165">
        <f>F34</f>
        <v>0</v>
      </c>
      <c r="G33" s="165">
        <f>G34</f>
        <v>0</v>
      </c>
      <c r="H33" s="165">
        <f>H34</f>
        <v>0</v>
      </c>
      <c r="I33" s="242"/>
      <c r="J33" s="242"/>
    </row>
    <row r="34" spans="1:11" ht="20.25" customHeight="1" x14ac:dyDescent="0.2">
      <c r="A34" s="344"/>
      <c r="B34" s="345"/>
      <c r="C34" s="194" t="s">
        <v>116</v>
      </c>
      <c r="D34" s="193">
        <v>0.2</v>
      </c>
      <c r="E34" s="193">
        <f>прил.13!F36</f>
        <v>0.2</v>
      </c>
      <c r="F34" s="193">
        <f>прил.13!G36</f>
        <v>0</v>
      </c>
      <c r="G34" s="193">
        <f>прил.13!H36</f>
        <v>0</v>
      </c>
      <c r="H34" s="193">
        <v>0</v>
      </c>
      <c r="I34" s="242"/>
      <c r="J34" s="242"/>
    </row>
    <row r="35" spans="1:11" ht="20.25" customHeight="1" x14ac:dyDescent="0.2">
      <c r="A35" s="338" t="s">
        <v>147</v>
      </c>
      <c r="B35" s="327" t="s">
        <v>149</v>
      </c>
      <c r="C35" s="208" t="s">
        <v>32</v>
      </c>
      <c r="D35" s="165">
        <f>D36</f>
        <v>3.3436300000000001</v>
      </c>
      <c r="E35" s="165">
        <f>E36</f>
        <v>3.3436300000000001</v>
      </c>
      <c r="F35" s="165">
        <f>F36</f>
        <v>1.827</v>
      </c>
      <c r="G35" s="165">
        <f>G36</f>
        <v>1.82</v>
      </c>
      <c r="H35" s="165">
        <f>H36</f>
        <v>2.1549999999999998</v>
      </c>
      <c r="I35" s="242"/>
      <c r="J35" s="242"/>
    </row>
    <row r="36" spans="1:11" ht="20.25" customHeight="1" x14ac:dyDescent="0.2">
      <c r="A36" s="361"/>
      <c r="B36" s="328"/>
      <c r="C36" s="209" t="s">
        <v>116</v>
      </c>
      <c r="D36" s="193">
        <v>3.3436300000000001</v>
      </c>
      <c r="E36" s="193">
        <f>прил.13!F38</f>
        <v>3.3436300000000001</v>
      </c>
      <c r="F36" s="193">
        <f>прил.13!G38</f>
        <v>1.827</v>
      </c>
      <c r="G36" s="193">
        <f>прил.13!H38</f>
        <v>1.82</v>
      </c>
      <c r="H36" s="193">
        <f>прил.13!I38</f>
        <v>2.1549999999999998</v>
      </c>
      <c r="I36" s="242"/>
      <c r="J36" s="242"/>
    </row>
    <row r="37" spans="1:11" ht="20.25" customHeight="1" x14ac:dyDescent="0.2">
      <c r="A37" s="338" t="s">
        <v>269</v>
      </c>
      <c r="B37" s="327" t="s">
        <v>270</v>
      </c>
      <c r="C37" s="208" t="s">
        <v>32</v>
      </c>
      <c r="D37" s="165">
        <f>D38</f>
        <v>0.15</v>
      </c>
      <c r="E37" s="165">
        <f>E38</f>
        <v>0.15</v>
      </c>
      <c r="F37" s="165">
        <f>F38</f>
        <v>0</v>
      </c>
      <c r="G37" s="165">
        <f>G38</f>
        <v>0</v>
      </c>
      <c r="H37" s="165">
        <f>H38</f>
        <v>0</v>
      </c>
      <c r="I37" s="242"/>
      <c r="J37" s="242"/>
    </row>
    <row r="38" spans="1:11" ht="20.25" customHeight="1" x14ac:dyDescent="0.2">
      <c r="A38" s="361"/>
      <c r="B38" s="328"/>
      <c r="C38" s="209" t="s">
        <v>116</v>
      </c>
      <c r="D38" s="193">
        <v>0.15</v>
      </c>
      <c r="E38" s="193">
        <v>0.15</v>
      </c>
      <c r="F38" s="193">
        <v>0</v>
      </c>
      <c r="G38" s="193">
        <v>0</v>
      </c>
      <c r="H38" s="193">
        <v>0</v>
      </c>
      <c r="I38" s="242"/>
      <c r="J38" s="242"/>
    </row>
    <row r="39" spans="1:11" ht="24" customHeight="1" x14ac:dyDescent="0.2">
      <c r="A39" s="344" t="s">
        <v>148</v>
      </c>
      <c r="B39" s="345" t="s">
        <v>113</v>
      </c>
      <c r="C39" s="208" t="s">
        <v>32</v>
      </c>
      <c r="D39" s="165">
        <f>D40</f>
        <v>0.94808999999999999</v>
      </c>
      <c r="E39" s="165">
        <f>E40</f>
        <v>0.94808999999999999</v>
      </c>
      <c r="F39" s="165">
        <f>F40</f>
        <v>0.46300000000000002</v>
      </c>
      <c r="G39" s="165">
        <f>G40</f>
        <v>0.41499999999999998</v>
      </c>
      <c r="H39" s="165">
        <f>H40</f>
        <v>0.60985</v>
      </c>
      <c r="I39" s="242"/>
      <c r="J39" s="242"/>
    </row>
    <row r="40" spans="1:11" ht="24" customHeight="1" x14ac:dyDescent="0.2">
      <c r="A40" s="344"/>
      <c r="B40" s="345"/>
      <c r="C40" s="210" t="s">
        <v>116</v>
      </c>
      <c r="D40" s="195">
        <f>прил.13!D42</f>
        <v>0.94808999999999999</v>
      </c>
      <c r="E40" s="195">
        <f>прил.13!F42</f>
        <v>0.94808999999999999</v>
      </c>
      <c r="F40" s="195">
        <f>прил.13!G42</f>
        <v>0.46300000000000002</v>
      </c>
      <c r="G40" s="195">
        <f>прил.13!H42</f>
        <v>0.41499999999999998</v>
      </c>
      <c r="H40" s="195">
        <f>прил.13!I42</f>
        <v>0.60985</v>
      </c>
      <c r="I40" s="242"/>
      <c r="J40" s="242"/>
    </row>
    <row r="41" spans="1:11" ht="24" customHeight="1" x14ac:dyDescent="0.2">
      <c r="A41" s="252" t="s">
        <v>21</v>
      </c>
      <c r="B41" s="368" t="s">
        <v>22</v>
      </c>
      <c r="C41" s="368"/>
      <c r="D41" s="368"/>
      <c r="E41" s="368"/>
      <c r="F41" s="368"/>
      <c r="G41" s="368"/>
      <c r="H41" s="369"/>
      <c r="I41" s="253"/>
      <c r="J41" s="253"/>
      <c r="K41" s="199"/>
    </row>
    <row r="42" spans="1:11" ht="24" customHeight="1" x14ac:dyDescent="0.2">
      <c r="A42" s="370" t="s">
        <v>23</v>
      </c>
      <c r="B42" s="355" t="s">
        <v>115</v>
      </c>
      <c r="C42" s="208" t="s">
        <v>32</v>
      </c>
      <c r="D42" s="165">
        <f>D46+D45+D43</f>
        <v>1192.6970000000001</v>
      </c>
      <c r="E42" s="165">
        <f>E46+E45+E43</f>
        <v>1192.6970000000001</v>
      </c>
      <c r="F42" s="165">
        <f>F46</f>
        <v>597.928</v>
      </c>
      <c r="G42" s="165">
        <f>G46</f>
        <v>597.928</v>
      </c>
      <c r="H42" s="165">
        <f>H46</f>
        <v>597.928</v>
      </c>
      <c r="I42" s="254"/>
      <c r="J42" s="254"/>
    </row>
    <row r="43" spans="1:11" ht="24" customHeight="1" x14ac:dyDescent="0.2">
      <c r="A43" s="361"/>
      <c r="B43" s="372"/>
      <c r="C43" s="209" t="s">
        <v>116</v>
      </c>
      <c r="D43" s="129">
        <f t="shared" ref="D43:E45" si="2">D67</f>
        <v>49.5</v>
      </c>
      <c r="E43" s="129">
        <f t="shared" si="2"/>
        <v>49.5</v>
      </c>
      <c r="F43" s="129">
        <f t="shared" ref="F43:H44" si="3">F67</f>
        <v>0</v>
      </c>
      <c r="G43" s="129">
        <f t="shared" si="3"/>
        <v>0</v>
      </c>
      <c r="H43" s="129">
        <f t="shared" si="3"/>
        <v>0</v>
      </c>
      <c r="I43" s="254"/>
      <c r="J43" s="254"/>
    </row>
    <row r="44" spans="1:11" ht="19.5" customHeight="1" x14ac:dyDescent="0.2">
      <c r="A44" s="361"/>
      <c r="B44" s="372"/>
      <c r="C44" s="209" t="s">
        <v>319</v>
      </c>
      <c r="D44" s="129">
        <f t="shared" si="2"/>
        <v>25</v>
      </c>
      <c r="E44" s="129">
        <f t="shared" si="2"/>
        <v>25</v>
      </c>
      <c r="F44" s="129">
        <f t="shared" si="3"/>
        <v>0</v>
      </c>
      <c r="G44" s="129">
        <f t="shared" ref="G44:H44" si="4">G68</f>
        <v>0</v>
      </c>
      <c r="H44" s="129">
        <f t="shared" si="4"/>
        <v>0</v>
      </c>
      <c r="I44" s="254"/>
      <c r="J44" s="254"/>
    </row>
    <row r="45" spans="1:11" ht="33" customHeight="1" x14ac:dyDescent="0.2">
      <c r="A45" s="361"/>
      <c r="B45" s="372"/>
      <c r="C45" s="209" t="s">
        <v>117</v>
      </c>
      <c r="D45" s="129">
        <f t="shared" si="2"/>
        <v>0.5</v>
      </c>
      <c r="E45" s="129">
        <f t="shared" si="2"/>
        <v>0.5</v>
      </c>
      <c r="F45" s="129">
        <f t="shared" ref="F45:H45" si="5">F69</f>
        <v>0</v>
      </c>
      <c r="G45" s="129">
        <f t="shared" si="5"/>
        <v>0</v>
      </c>
      <c r="H45" s="129">
        <f t="shared" si="5"/>
        <v>0</v>
      </c>
      <c r="I45" s="254"/>
      <c r="J45" s="254"/>
    </row>
    <row r="46" spans="1:11" ht="22.5" customHeight="1" x14ac:dyDescent="0.2">
      <c r="A46" s="371"/>
      <c r="B46" s="373"/>
      <c r="C46" s="182" t="s">
        <v>118</v>
      </c>
      <c r="D46" s="196">
        <f>D51+D53+D58+D49+D63+D65</f>
        <v>1142.6970000000001</v>
      </c>
      <c r="E46" s="196">
        <f>E51+E53+E58+E49+E63+E65</f>
        <v>1142.6970000000001</v>
      </c>
      <c r="F46" s="196">
        <f t="shared" ref="F46:H46" si="6">F51+F53+F58+F49+F63+F65</f>
        <v>597.928</v>
      </c>
      <c r="G46" s="196">
        <f t="shared" si="6"/>
        <v>597.928</v>
      </c>
      <c r="H46" s="196">
        <f t="shared" si="6"/>
        <v>597.928</v>
      </c>
      <c r="I46" s="242"/>
      <c r="J46" s="255"/>
    </row>
    <row r="47" spans="1:11" ht="20.25" customHeight="1" x14ac:dyDescent="0.2">
      <c r="A47" s="90"/>
      <c r="B47" s="89" t="s">
        <v>337</v>
      </c>
      <c r="C47" s="89"/>
      <c r="D47" s="131"/>
      <c r="E47" s="131"/>
      <c r="F47" s="131"/>
      <c r="G47" s="131"/>
      <c r="H47" s="131"/>
      <c r="I47" s="242"/>
      <c r="J47" s="255"/>
    </row>
    <row r="48" spans="1:11" ht="24" customHeight="1" x14ac:dyDescent="0.2">
      <c r="A48" s="363" t="s">
        <v>25</v>
      </c>
      <c r="B48" s="362" t="s">
        <v>308</v>
      </c>
      <c r="C48" s="194" t="s">
        <v>32</v>
      </c>
      <c r="D48" s="197">
        <f>D49</f>
        <v>1.1439999999999999</v>
      </c>
      <c r="E48" s="197">
        <f>E49</f>
        <v>1.1439999999999999</v>
      </c>
      <c r="F48" s="197">
        <f>F49</f>
        <v>0</v>
      </c>
      <c r="G48" s="197">
        <f>G49</f>
        <v>0</v>
      </c>
      <c r="H48" s="197">
        <f>H49</f>
        <v>0</v>
      </c>
    </row>
    <row r="49" spans="1:8" ht="24" customHeight="1" x14ac:dyDescent="0.2">
      <c r="A49" s="364"/>
      <c r="B49" s="351"/>
      <c r="C49" s="210" t="s">
        <v>118</v>
      </c>
      <c r="D49" s="128">
        <v>1.1439999999999999</v>
      </c>
      <c r="E49" s="128">
        <v>1.1439999999999999</v>
      </c>
      <c r="F49" s="128">
        <v>0</v>
      </c>
      <c r="G49" s="128">
        <v>0</v>
      </c>
      <c r="H49" s="128">
        <v>0</v>
      </c>
    </row>
    <row r="50" spans="1:8" ht="25.5" customHeight="1" x14ac:dyDescent="0.2">
      <c r="A50" s="365" t="s">
        <v>26</v>
      </c>
      <c r="B50" s="349" t="s">
        <v>332</v>
      </c>
      <c r="C50" s="208" t="s">
        <v>32</v>
      </c>
      <c r="D50" s="126">
        <f>D51</f>
        <v>23.632999999999999</v>
      </c>
      <c r="E50" s="126">
        <f>E51</f>
        <v>23.632999999999999</v>
      </c>
      <c r="F50" s="126">
        <f>F51</f>
        <v>2.4900000000000002</v>
      </c>
      <c r="G50" s="126">
        <f>G51</f>
        <v>2.4900000000000002</v>
      </c>
      <c r="H50" s="126">
        <f>H51</f>
        <v>2.4900000000000002</v>
      </c>
    </row>
    <row r="51" spans="1:8" ht="27.75" customHeight="1" x14ac:dyDescent="0.2">
      <c r="A51" s="364"/>
      <c r="B51" s="351"/>
      <c r="C51" s="210" t="s">
        <v>118</v>
      </c>
      <c r="D51" s="128">
        <v>23.632999999999999</v>
      </c>
      <c r="E51" s="128">
        <v>23.632999999999999</v>
      </c>
      <c r="F51" s="128">
        <v>2.4900000000000002</v>
      </c>
      <c r="G51" s="128">
        <f>F51</f>
        <v>2.4900000000000002</v>
      </c>
      <c r="H51" s="128">
        <f>F51</f>
        <v>2.4900000000000002</v>
      </c>
    </row>
    <row r="52" spans="1:8" ht="28.5" customHeight="1" x14ac:dyDescent="0.2">
      <c r="A52" s="365" t="s">
        <v>27</v>
      </c>
      <c r="B52" s="349" t="s">
        <v>331</v>
      </c>
      <c r="C52" s="208" t="s">
        <v>32</v>
      </c>
      <c r="D52" s="126">
        <f>D53</f>
        <v>676.49</v>
      </c>
      <c r="E52" s="126">
        <f>E53</f>
        <v>676.49</v>
      </c>
      <c r="F52" s="126">
        <f>F53</f>
        <v>455.07799999999997</v>
      </c>
      <c r="G52" s="126">
        <f>G53</f>
        <v>455.07799999999997</v>
      </c>
      <c r="H52" s="126">
        <f>H53</f>
        <v>455.07799999999997</v>
      </c>
    </row>
    <row r="53" spans="1:8" ht="35.25" customHeight="1" x14ac:dyDescent="0.2">
      <c r="A53" s="364"/>
      <c r="B53" s="351"/>
      <c r="C53" s="210" t="s">
        <v>118</v>
      </c>
      <c r="D53" s="128">
        <f>E53</f>
        <v>676.49</v>
      </c>
      <c r="E53" s="128">
        <v>676.49</v>
      </c>
      <c r="F53" s="128">
        <v>455.07799999999997</v>
      </c>
      <c r="G53" s="128">
        <f>F53</f>
        <v>455.07799999999997</v>
      </c>
      <c r="H53" s="128">
        <f>G53</f>
        <v>455.07799999999997</v>
      </c>
    </row>
    <row r="54" spans="1:8" x14ac:dyDescent="0.2">
      <c r="A54" s="256"/>
      <c r="B54" s="89" t="s">
        <v>188</v>
      </c>
      <c r="C54" s="89"/>
      <c r="D54" s="131"/>
      <c r="E54" s="131"/>
      <c r="F54" s="131"/>
      <c r="G54" s="131"/>
      <c r="H54" s="131"/>
    </row>
    <row r="55" spans="1:8" ht="30.75" customHeight="1" x14ac:dyDescent="0.2">
      <c r="A55" s="365" t="s">
        <v>214</v>
      </c>
      <c r="B55" s="349" t="s">
        <v>333</v>
      </c>
      <c r="C55" s="208" t="s">
        <v>32</v>
      </c>
      <c r="D55" s="126">
        <f>D56</f>
        <v>323.12</v>
      </c>
      <c r="E55" s="126">
        <f>E56</f>
        <v>323.12</v>
      </c>
      <c r="F55" s="126">
        <f>F56</f>
        <v>94.6</v>
      </c>
      <c r="G55" s="126">
        <f>G56</f>
        <v>94.6</v>
      </c>
      <c r="H55" s="126">
        <f>H56</f>
        <v>94.6</v>
      </c>
    </row>
    <row r="56" spans="1:8" ht="34.5" customHeight="1" x14ac:dyDescent="0.2">
      <c r="A56" s="364"/>
      <c r="B56" s="351"/>
      <c r="C56" s="210" t="s">
        <v>118</v>
      </c>
      <c r="D56" s="128">
        <v>323.12</v>
      </c>
      <c r="E56" s="128">
        <v>323.12</v>
      </c>
      <c r="F56" s="128">
        <v>94.6</v>
      </c>
      <c r="G56" s="128">
        <f>F56</f>
        <v>94.6</v>
      </c>
      <c r="H56" s="128">
        <f>F56</f>
        <v>94.6</v>
      </c>
    </row>
    <row r="57" spans="1:8" ht="33.75" customHeight="1" x14ac:dyDescent="0.2">
      <c r="A57" s="365" t="s">
        <v>84</v>
      </c>
      <c r="B57" s="349" t="s">
        <v>318</v>
      </c>
      <c r="C57" s="208" t="s">
        <v>32</v>
      </c>
      <c r="D57" s="126">
        <f>D58</f>
        <v>304.2</v>
      </c>
      <c r="E57" s="126">
        <f>E58</f>
        <v>304.2</v>
      </c>
      <c r="F57" s="126">
        <f>F58</f>
        <v>102.73</v>
      </c>
      <c r="G57" s="126">
        <f>G58</f>
        <v>102.73</v>
      </c>
      <c r="H57" s="126">
        <f>H58</f>
        <v>102.73</v>
      </c>
    </row>
    <row r="58" spans="1:8" ht="34.5" customHeight="1" x14ac:dyDescent="0.2">
      <c r="A58" s="364"/>
      <c r="B58" s="351"/>
      <c r="C58" s="210" t="s">
        <v>118</v>
      </c>
      <c r="D58" s="128">
        <f>D60</f>
        <v>304.2</v>
      </c>
      <c r="E58" s="128">
        <f>E60</f>
        <v>304.2</v>
      </c>
      <c r="F58" s="128">
        <f>F60</f>
        <v>102.73</v>
      </c>
      <c r="G58" s="128">
        <f>G60</f>
        <v>102.73</v>
      </c>
      <c r="H58" s="128">
        <f>H60</f>
        <v>102.73</v>
      </c>
    </row>
    <row r="59" spans="1:8" ht="21" customHeight="1" x14ac:dyDescent="0.2">
      <c r="A59" s="256"/>
      <c r="B59" s="89" t="s">
        <v>188</v>
      </c>
      <c r="C59" s="89"/>
      <c r="D59" s="131"/>
      <c r="E59" s="131"/>
      <c r="F59" s="131"/>
      <c r="G59" s="131"/>
      <c r="H59" s="131"/>
    </row>
    <row r="60" spans="1:8" ht="30.75" customHeight="1" x14ac:dyDescent="0.2">
      <c r="A60" s="365" t="s">
        <v>213</v>
      </c>
      <c r="B60" s="349" t="s">
        <v>189</v>
      </c>
      <c r="C60" s="208" t="s">
        <v>32</v>
      </c>
      <c r="D60" s="126">
        <f>D61</f>
        <v>304.2</v>
      </c>
      <c r="E60" s="126">
        <f>E61</f>
        <v>304.2</v>
      </c>
      <c r="F60" s="126">
        <f>F61</f>
        <v>102.73</v>
      </c>
      <c r="G60" s="126">
        <f>G61</f>
        <v>102.73</v>
      </c>
      <c r="H60" s="126">
        <f>H61</f>
        <v>102.73</v>
      </c>
    </row>
    <row r="61" spans="1:8" ht="33" customHeight="1" x14ac:dyDescent="0.2">
      <c r="A61" s="364"/>
      <c r="B61" s="351"/>
      <c r="C61" s="210" t="s">
        <v>118</v>
      </c>
      <c r="D61" s="128">
        <v>304.2</v>
      </c>
      <c r="E61" s="128">
        <v>304.2</v>
      </c>
      <c r="F61" s="128">
        <f>22.99+0.45+79.29</f>
        <v>102.73</v>
      </c>
      <c r="G61" s="128">
        <f>F61</f>
        <v>102.73</v>
      </c>
      <c r="H61" s="128">
        <f>F61</f>
        <v>102.73</v>
      </c>
    </row>
    <row r="62" spans="1:8" ht="30.75" customHeight="1" x14ac:dyDescent="0.2">
      <c r="A62" s="365" t="s">
        <v>85</v>
      </c>
      <c r="B62" s="366" t="s">
        <v>341</v>
      </c>
      <c r="C62" s="208" t="s">
        <v>32</v>
      </c>
      <c r="D62" s="126">
        <f>D63</f>
        <v>110.21</v>
      </c>
      <c r="E62" s="126">
        <f>E63</f>
        <v>110.21</v>
      </c>
      <c r="F62" s="126">
        <f>F63</f>
        <v>0</v>
      </c>
      <c r="G62" s="126">
        <f>G63</f>
        <v>0</v>
      </c>
      <c r="H62" s="126">
        <f>H63</f>
        <v>0</v>
      </c>
    </row>
    <row r="63" spans="1:8" ht="36" customHeight="1" x14ac:dyDescent="0.2">
      <c r="A63" s="364"/>
      <c r="B63" s="351"/>
      <c r="C63" s="210" t="s">
        <v>118</v>
      </c>
      <c r="D63" s="128">
        <f>E63</f>
        <v>110.21</v>
      </c>
      <c r="E63" s="128">
        <v>110.21</v>
      </c>
      <c r="F63" s="128">
        <f>F67</f>
        <v>0</v>
      </c>
      <c r="G63" s="128">
        <f>G67</f>
        <v>0</v>
      </c>
      <c r="H63" s="128">
        <f>H67</f>
        <v>0</v>
      </c>
    </row>
    <row r="64" spans="1:8" ht="24" customHeight="1" x14ac:dyDescent="0.2">
      <c r="A64" s="365" t="s">
        <v>181</v>
      </c>
      <c r="B64" s="349" t="s">
        <v>320</v>
      </c>
      <c r="C64" s="208" t="s">
        <v>32</v>
      </c>
      <c r="D64" s="126">
        <f>D65</f>
        <v>27.02</v>
      </c>
      <c r="E64" s="126">
        <f>E65</f>
        <v>27.02</v>
      </c>
      <c r="F64" s="126">
        <f>F65</f>
        <v>37.630000000000003</v>
      </c>
      <c r="G64" s="126">
        <f>G65</f>
        <v>37.630000000000003</v>
      </c>
      <c r="H64" s="126">
        <f>H65</f>
        <v>37.630000000000003</v>
      </c>
    </row>
    <row r="65" spans="1:11" ht="26.25" customHeight="1" x14ac:dyDescent="0.2">
      <c r="A65" s="364"/>
      <c r="B65" s="351"/>
      <c r="C65" s="210" t="s">
        <v>118</v>
      </c>
      <c r="D65" s="128">
        <f>E65</f>
        <v>27.02</v>
      </c>
      <c r="E65" s="128">
        <v>27.02</v>
      </c>
      <c r="F65" s="128">
        <v>37.630000000000003</v>
      </c>
      <c r="G65" s="128">
        <v>37.630000000000003</v>
      </c>
      <c r="H65" s="128">
        <f>G65</f>
        <v>37.630000000000003</v>
      </c>
    </row>
    <row r="66" spans="1:11" ht="30" customHeight="1" x14ac:dyDescent="0.2">
      <c r="A66" s="352" t="s">
        <v>85</v>
      </c>
      <c r="B66" s="349" t="s">
        <v>335</v>
      </c>
      <c r="C66" s="208" t="s">
        <v>32</v>
      </c>
      <c r="D66" s="126">
        <f>D67+D69</f>
        <v>50</v>
      </c>
      <c r="E66" s="126">
        <f>E67+E69</f>
        <v>50</v>
      </c>
      <c r="F66" s="126">
        <f t="shared" ref="F66:H66" si="7">F67+F69</f>
        <v>0</v>
      </c>
      <c r="G66" s="126">
        <f t="shared" si="7"/>
        <v>0</v>
      </c>
      <c r="H66" s="126">
        <f t="shared" si="7"/>
        <v>0</v>
      </c>
    </row>
    <row r="67" spans="1:11" ht="32.25" customHeight="1" x14ac:dyDescent="0.2">
      <c r="A67" s="353"/>
      <c r="B67" s="350"/>
      <c r="C67" s="209" t="s">
        <v>116</v>
      </c>
      <c r="D67" s="129">
        <f>E67</f>
        <v>49.5</v>
      </c>
      <c r="E67" s="129">
        <v>49.5</v>
      </c>
      <c r="F67" s="129">
        <f>F69</f>
        <v>0</v>
      </c>
      <c r="G67" s="129">
        <f>G69</f>
        <v>0</v>
      </c>
      <c r="H67" s="129">
        <f>H69</f>
        <v>0</v>
      </c>
    </row>
    <row r="68" spans="1:11" ht="28.5" customHeight="1" x14ac:dyDescent="0.2">
      <c r="A68" s="353"/>
      <c r="B68" s="350"/>
      <c r="C68" s="209" t="s">
        <v>319</v>
      </c>
      <c r="D68" s="129">
        <f>E68</f>
        <v>25</v>
      </c>
      <c r="E68" s="129">
        <v>25</v>
      </c>
      <c r="F68" s="129">
        <v>0</v>
      </c>
      <c r="G68" s="129">
        <v>0</v>
      </c>
      <c r="H68" s="129">
        <v>0</v>
      </c>
    </row>
    <row r="69" spans="1:11" ht="39.75" customHeight="1" x14ac:dyDescent="0.2">
      <c r="A69" s="354"/>
      <c r="B69" s="351"/>
      <c r="C69" s="209" t="s">
        <v>117</v>
      </c>
      <c r="D69" s="128">
        <v>0.5</v>
      </c>
      <c r="E69" s="128">
        <v>0.5</v>
      </c>
      <c r="F69" s="129">
        <v>0</v>
      </c>
      <c r="G69" s="129">
        <v>0</v>
      </c>
      <c r="H69" s="129">
        <v>0</v>
      </c>
    </row>
    <row r="70" spans="1:11" ht="21.75" customHeight="1" x14ac:dyDescent="0.2">
      <c r="A70" s="352" t="s">
        <v>28</v>
      </c>
      <c r="B70" s="355" t="s">
        <v>77</v>
      </c>
      <c r="C70" s="208" t="s">
        <v>32</v>
      </c>
      <c r="D70" s="126">
        <f>D71+D72+D73</f>
        <v>207.92724000000001</v>
      </c>
      <c r="E70" s="126">
        <f>E71+E72+E73</f>
        <v>207.92724000000001</v>
      </c>
      <c r="F70" s="126">
        <f>F71+F72+F73</f>
        <v>74.912000000000006</v>
      </c>
      <c r="G70" s="126">
        <f>G71+G72+G73</f>
        <v>29.445999999999998</v>
      </c>
      <c r="H70" s="126">
        <f>H71+H72+H73</f>
        <v>29.445999999999998</v>
      </c>
    </row>
    <row r="71" spans="1:11" ht="19.5" customHeight="1" x14ac:dyDescent="0.2">
      <c r="A71" s="353"/>
      <c r="B71" s="356"/>
      <c r="C71" s="209" t="s">
        <v>116</v>
      </c>
      <c r="D71" s="129">
        <f t="shared" ref="D71:H72" si="8">D76</f>
        <v>108.4285</v>
      </c>
      <c r="E71" s="129">
        <f t="shared" si="8"/>
        <v>108.4285</v>
      </c>
      <c r="F71" s="129">
        <f t="shared" si="8"/>
        <v>20.38</v>
      </c>
      <c r="G71" s="129">
        <f t="shared" si="8"/>
        <v>20.38</v>
      </c>
      <c r="H71" s="129">
        <f t="shared" si="8"/>
        <v>20.38</v>
      </c>
      <c r="K71" s="130"/>
    </row>
    <row r="72" spans="1:11" ht="34.5" customHeight="1" x14ac:dyDescent="0.2">
      <c r="A72" s="353"/>
      <c r="B72" s="356"/>
      <c r="C72" s="209" t="s">
        <v>117</v>
      </c>
      <c r="D72" s="129">
        <f t="shared" si="8"/>
        <v>12.047610000000001</v>
      </c>
      <c r="E72" s="129">
        <f t="shared" si="8"/>
        <v>12.047610000000001</v>
      </c>
      <c r="F72" s="129">
        <f t="shared" si="8"/>
        <v>5.0199999999999996</v>
      </c>
      <c r="G72" s="129">
        <f t="shared" si="8"/>
        <v>5.0199999999999996</v>
      </c>
      <c r="H72" s="129">
        <f t="shared" si="8"/>
        <v>5.0199999999999996</v>
      </c>
    </row>
    <row r="73" spans="1:11" ht="19.5" customHeight="1" x14ac:dyDescent="0.2">
      <c r="A73" s="354"/>
      <c r="B73" s="357"/>
      <c r="C73" s="210" t="s">
        <v>118</v>
      </c>
      <c r="D73" s="128">
        <f>D79+D81</f>
        <v>87.451130000000006</v>
      </c>
      <c r="E73" s="128">
        <f>E79+E81</f>
        <v>87.451130000000006</v>
      </c>
      <c r="F73" s="129">
        <f>F81+F79</f>
        <v>49.512</v>
      </c>
      <c r="G73" s="129">
        <f>G81+G79</f>
        <v>4.0460000000000003</v>
      </c>
      <c r="H73" s="129">
        <f>H81+H79</f>
        <v>4.0460000000000003</v>
      </c>
    </row>
    <row r="74" spans="1:11" x14ac:dyDescent="0.2">
      <c r="A74" s="90"/>
      <c r="B74" s="89" t="s">
        <v>212</v>
      </c>
      <c r="C74" s="89"/>
      <c r="D74" s="131"/>
      <c r="E74" s="131"/>
      <c r="F74" s="131"/>
      <c r="G74" s="131"/>
      <c r="H74" s="131"/>
    </row>
    <row r="75" spans="1:11" ht="25.5" customHeight="1" x14ac:dyDescent="0.2">
      <c r="A75" s="352" t="s">
        <v>72</v>
      </c>
      <c r="B75" s="349" t="s">
        <v>336</v>
      </c>
      <c r="C75" s="208" t="s">
        <v>32</v>
      </c>
      <c r="D75" s="126">
        <f>D76+D77</f>
        <v>120.47611000000001</v>
      </c>
      <c r="E75" s="126">
        <f>E76+E77</f>
        <v>120.47611000000001</v>
      </c>
      <c r="F75" s="126">
        <f>F76+F77</f>
        <v>25.4</v>
      </c>
      <c r="G75" s="126">
        <f>G76+G77</f>
        <v>25.4</v>
      </c>
      <c r="H75" s="126">
        <f>H76+H77</f>
        <v>25.4</v>
      </c>
    </row>
    <row r="76" spans="1:11" ht="26.25" customHeight="1" x14ac:dyDescent="0.2">
      <c r="A76" s="353"/>
      <c r="B76" s="350"/>
      <c r="C76" s="209" t="s">
        <v>116</v>
      </c>
      <c r="D76" s="129">
        <v>108.4285</v>
      </c>
      <c r="E76" s="129">
        <v>108.4285</v>
      </c>
      <c r="F76" s="129">
        <v>20.38</v>
      </c>
      <c r="G76" s="129">
        <v>20.38</v>
      </c>
      <c r="H76" s="129">
        <v>20.38</v>
      </c>
    </row>
    <row r="77" spans="1:11" ht="32.25" customHeight="1" x14ac:dyDescent="0.2">
      <c r="A77" s="354"/>
      <c r="B77" s="351"/>
      <c r="C77" s="210" t="s">
        <v>117</v>
      </c>
      <c r="D77" s="128">
        <f>E77</f>
        <v>12.047610000000001</v>
      </c>
      <c r="E77" s="128">
        <v>12.047610000000001</v>
      </c>
      <c r="F77" s="128">
        <v>5.0199999999999996</v>
      </c>
      <c r="G77" s="128">
        <v>5.0199999999999996</v>
      </c>
      <c r="H77" s="128">
        <v>5.0199999999999996</v>
      </c>
    </row>
    <row r="78" spans="1:11" ht="33.75" customHeight="1" x14ac:dyDescent="0.2">
      <c r="A78" s="352" t="s">
        <v>74</v>
      </c>
      <c r="B78" s="366" t="s">
        <v>342</v>
      </c>
      <c r="C78" s="208" t="s">
        <v>32</v>
      </c>
      <c r="D78" s="126">
        <f>D79</f>
        <v>87.451130000000006</v>
      </c>
      <c r="E78" s="126">
        <f>E79</f>
        <v>87.451130000000006</v>
      </c>
      <c r="F78" s="126">
        <f>F79</f>
        <v>49.512</v>
      </c>
      <c r="G78" s="126">
        <f>G79</f>
        <v>4.0460000000000003</v>
      </c>
      <c r="H78" s="126">
        <f>H79</f>
        <v>4.0460000000000003</v>
      </c>
    </row>
    <row r="79" spans="1:11" ht="41.25" customHeight="1" x14ac:dyDescent="0.2">
      <c r="A79" s="354"/>
      <c r="B79" s="367"/>
      <c r="C79" s="210" t="s">
        <v>118</v>
      </c>
      <c r="D79" s="128">
        <v>87.451130000000006</v>
      </c>
      <c r="E79" s="128">
        <v>87.451130000000006</v>
      </c>
      <c r="F79" s="128">
        <v>49.512</v>
      </c>
      <c r="G79" s="128">
        <f>H79</f>
        <v>4.0460000000000003</v>
      </c>
      <c r="H79" s="128">
        <v>4.0460000000000003</v>
      </c>
    </row>
    <row r="80" spans="1:11" ht="26.25" customHeight="1" x14ac:dyDescent="0.2">
      <c r="A80" s="365" t="s">
        <v>78</v>
      </c>
      <c r="B80" s="349" t="s">
        <v>201</v>
      </c>
      <c r="C80" s="208" t="s">
        <v>32</v>
      </c>
      <c r="D80" s="165">
        <f>D81</f>
        <v>0</v>
      </c>
      <c r="E80" s="165">
        <f>E81</f>
        <v>0</v>
      </c>
      <c r="F80" s="165">
        <f>F81</f>
        <v>0</v>
      </c>
      <c r="G80" s="165">
        <f>G81</f>
        <v>0</v>
      </c>
      <c r="H80" s="165">
        <f>H81</f>
        <v>0</v>
      </c>
    </row>
    <row r="81" spans="1:8" ht="38.25" customHeight="1" x14ac:dyDescent="0.2">
      <c r="A81" s="364"/>
      <c r="B81" s="351"/>
      <c r="C81" s="210" t="s">
        <v>118</v>
      </c>
      <c r="D81" s="128">
        <f>D84</f>
        <v>0</v>
      </c>
      <c r="E81" s="128">
        <f>E83</f>
        <v>0</v>
      </c>
      <c r="F81" s="128">
        <f>F84</f>
        <v>0</v>
      </c>
      <c r="G81" s="128">
        <f>G84</f>
        <v>0</v>
      </c>
      <c r="H81" s="128">
        <f>H84</f>
        <v>0</v>
      </c>
    </row>
    <row r="82" spans="1:8" x14ac:dyDescent="0.2">
      <c r="A82" s="90"/>
      <c r="B82" s="89" t="s">
        <v>203</v>
      </c>
      <c r="C82" s="89"/>
      <c r="D82" s="131"/>
      <c r="E82" s="131"/>
      <c r="F82" s="166"/>
      <c r="G82" s="166"/>
      <c r="H82" s="166"/>
    </row>
    <row r="83" spans="1:8" ht="42" customHeight="1" x14ac:dyDescent="0.2">
      <c r="A83" s="352" t="s">
        <v>211</v>
      </c>
      <c r="B83" s="366" t="s">
        <v>321</v>
      </c>
      <c r="C83" s="208" t="s">
        <v>32</v>
      </c>
      <c r="D83" s="126">
        <f>D84</f>
        <v>0</v>
      </c>
      <c r="E83" s="167">
        <f>E84</f>
        <v>0</v>
      </c>
      <c r="F83" s="168">
        <f>F84</f>
        <v>0</v>
      </c>
      <c r="G83" s="168">
        <f>G84</f>
        <v>0</v>
      </c>
      <c r="H83" s="168">
        <f>H84</f>
        <v>0</v>
      </c>
    </row>
    <row r="84" spans="1:8" ht="45" customHeight="1" x14ac:dyDescent="0.2">
      <c r="A84" s="354"/>
      <c r="B84" s="367"/>
      <c r="C84" s="210" t="s">
        <v>118</v>
      </c>
      <c r="D84" s="195">
        <v>0</v>
      </c>
      <c r="E84" s="169">
        <v>0</v>
      </c>
      <c r="F84" s="170">
        <v>0</v>
      </c>
      <c r="G84" s="170">
        <v>0</v>
      </c>
      <c r="H84" s="170">
        <v>0</v>
      </c>
    </row>
    <row r="85" spans="1:8" x14ac:dyDescent="0.2">
      <c r="A85" s="257"/>
      <c r="B85" s="198"/>
      <c r="C85" s="198"/>
      <c r="D85" s="198"/>
      <c r="E85" s="198"/>
      <c r="F85" s="198"/>
      <c r="G85" s="198"/>
      <c r="H85" s="198"/>
    </row>
    <row r="86" spans="1:8" x14ac:dyDescent="0.2">
      <c r="A86" s="257"/>
      <c r="B86" s="198"/>
      <c r="C86" s="198"/>
      <c r="D86" s="198"/>
      <c r="E86" s="198"/>
      <c r="F86" s="198"/>
      <c r="G86" s="198"/>
      <c r="H86" s="198"/>
    </row>
    <row r="87" spans="1:8" x14ac:dyDescent="0.2">
      <c r="A87" s="257"/>
      <c r="B87" s="198"/>
      <c r="C87" s="198"/>
      <c r="D87" s="198"/>
      <c r="E87" s="198"/>
      <c r="F87" s="198"/>
      <c r="G87" s="198"/>
      <c r="H87" s="198"/>
    </row>
    <row r="88" spans="1:8" x14ac:dyDescent="0.2">
      <c r="A88" s="257"/>
      <c r="B88" s="198"/>
      <c r="C88" s="198"/>
      <c r="D88" s="198"/>
      <c r="E88" s="198"/>
      <c r="F88" s="198"/>
      <c r="G88" s="198"/>
      <c r="H88" s="198"/>
    </row>
    <row r="89" spans="1:8" x14ac:dyDescent="0.2">
      <c r="A89" s="257"/>
      <c r="B89" s="198"/>
      <c r="C89" s="198"/>
      <c r="D89" s="198"/>
      <c r="E89" s="198"/>
      <c r="F89" s="198"/>
      <c r="G89" s="198"/>
      <c r="H89" s="198"/>
    </row>
    <row r="90" spans="1:8" x14ac:dyDescent="0.2">
      <c r="A90" s="257"/>
      <c r="B90" s="198"/>
      <c r="C90" s="198"/>
      <c r="D90" s="198"/>
      <c r="E90" s="198"/>
      <c r="F90" s="198"/>
      <c r="G90" s="198"/>
      <c r="H90" s="198"/>
    </row>
    <row r="91" spans="1:8" x14ac:dyDescent="0.2">
      <c r="A91" s="257"/>
      <c r="B91" s="198"/>
      <c r="C91" s="198"/>
      <c r="D91" s="198"/>
      <c r="E91" s="198"/>
      <c r="F91" s="198"/>
      <c r="G91" s="198"/>
      <c r="H91" s="198"/>
    </row>
    <row r="92" spans="1:8" x14ac:dyDescent="0.2">
      <c r="A92" s="257"/>
      <c r="B92" s="198"/>
      <c r="C92" s="198"/>
      <c r="D92" s="198"/>
      <c r="E92" s="198"/>
      <c r="F92" s="198"/>
      <c r="G92" s="198"/>
      <c r="H92" s="198"/>
    </row>
    <row r="93" spans="1:8" x14ac:dyDescent="0.2">
      <c r="A93" s="257"/>
      <c r="B93" s="198"/>
      <c r="C93" s="198"/>
      <c r="D93" s="198"/>
      <c r="E93" s="198"/>
      <c r="F93" s="198"/>
      <c r="G93" s="198"/>
      <c r="H93" s="198"/>
    </row>
    <row r="94" spans="1:8" x14ac:dyDescent="0.2">
      <c r="A94" s="257"/>
      <c r="B94" s="198"/>
      <c r="C94" s="198"/>
      <c r="D94" s="198"/>
      <c r="E94" s="198"/>
      <c r="F94" s="198"/>
      <c r="G94" s="198"/>
      <c r="H94" s="198"/>
    </row>
    <row r="95" spans="1:8" x14ac:dyDescent="0.2">
      <c r="A95" s="257"/>
      <c r="B95" s="198"/>
      <c r="C95" s="198"/>
      <c r="D95" s="198"/>
      <c r="E95" s="198"/>
      <c r="F95" s="198"/>
      <c r="G95" s="198"/>
      <c r="H95" s="198"/>
    </row>
    <row r="96" spans="1:8" x14ac:dyDescent="0.2">
      <c r="A96" s="257"/>
      <c r="B96" s="198"/>
      <c r="C96" s="198"/>
      <c r="D96" s="198"/>
      <c r="E96" s="198"/>
      <c r="F96" s="198"/>
      <c r="G96" s="198"/>
      <c r="H96" s="198"/>
    </row>
    <row r="97" spans="1:8" x14ac:dyDescent="0.2">
      <c r="A97" s="257"/>
      <c r="B97" s="198"/>
      <c r="C97" s="198"/>
      <c r="D97" s="198"/>
      <c r="E97" s="198"/>
      <c r="F97" s="198"/>
      <c r="G97" s="198"/>
      <c r="H97" s="198"/>
    </row>
    <row r="98" spans="1:8" x14ac:dyDescent="0.2">
      <c r="A98" s="257"/>
      <c r="B98" s="198"/>
      <c r="C98" s="198"/>
      <c r="D98" s="198"/>
      <c r="E98" s="198"/>
      <c r="F98" s="198"/>
      <c r="G98" s="198"/>
      <c r="H98" s="198"/>
    </row>
    <row r="99" spans="1:8" x14ac:dyDescent="0.2">
      <c r="A99" s="257"/>
      <c r="B99" s="198"/>
      <c r="C99" s="198"/>
      <c r="D99" s="198"/>
      <c r="E99" s="198"/>
      <c r="F99" s="198"/>
      <c r="G99" s="198"/>
      <c r="H99" s="198"/>
    </row>
    <row r="100" spans="1:8" x14ac:dyDescent="0.2">
      <c r="A100" s="257"/>
      <c r="B100" s="198"/>
      <c r="C100" s="198"/>
      <c r="D100" s="198"/>
      <c r="E100" s="198"/>
      <c r="F100" s="198"/>
      <c r="G100" s="198"/>
      <c r="H100" s="198"/>
    </row>
    <row r="101" spans="1:8" x14ac:dyDescent="0.2">
      <c r="A101" s="257"/>
      <c r="B101" s="198"/>
      <c r="C101" s="198"/>
      <c r="D101" s="198"/>
      <c r="E101" s="198"/>
      <c r="F101" s="198"/>
      <c r="G101" s="198"/>
      <c r="H101" s="198"/>
    </row>
    <row r="102" spans="1:8" x14ac:dyDescent="0.2">
      <c r="A102" s="257"/>
      <c r="B102" s="198"/>
      <c r="C102" s="198"/>
      <c r="D102" s="198"/>
      <c r="E102" s="198"/>
      <c r="F102" s="198"/>
      <c r="G102" s="198"/>
      <c r="H102" s="198"/>
    </row>
    <row r="103" spans="1:8" x14ac:dyDescent="0.2">
      <c r="A103" s="257"/>
      <c r="B103" s="198"/>
      <c r="C103" s="198"/>
      <c r="D103" s="198"/>
      <c r="E103" s="198"/>
      <c r="F103" s="198"/>
      <c r="G103" s="198"/>
      <c r="H103" s="198"/>
    </row>
    <row r="104" spans="1:8" x14ac:dyDescent="0.2">
      <c r="A104" s="257"/>
      <c r="B104" s="198"/>
      <c r="C104" s="198"/>
      <c r="D104" s="198"/>
      <c r="E104" s="198"/>
      <c r="F104" s="198"/>
      <c r="G104" s="198"/>
      <c r="H104" s="198"/>
    </row>
    <row r="105" spans="1:8" x14ac:dyDescent="0.2">
      <c r="A105" s="257"/>
      <c r="B105" s="198"/>
      <c r="C105" s="198"/>
      <c r="D105" s="198"/>
      <c r="E105" s="198"/>
      <c r="F105" s="198"/>
      <c r="G105" s="198"/>
      <c r="H105" s="198"/>
    </row>
    <row r="106" spans="1:8" x14ac:dyDescent="0.2">
      <c r="A106" s="257"/>
      <c r="B106" s="198"/>
      <c r="C106" s="198"/>
      <c r="D106" s="198"/>
      <c r="E106" s="198"/>
      <c r="F106" s="198"/>
      <c r="G106" s="198"/>
      <c r="H106" s="198"/>
    </row>
    <row r="107" spans="1:8" x14ac:dyDescent="0.2">
      <c r="A107" s="257"/>
      <c r="B107" s="198"/>
      <c r="C107" s="198"/>
      <c r="D107" s="198"/>
      <c r="E107" s="198"/>
      <c r="F107" s="198"/>
      <c r="G107" s="198"/>
      <c r="H107" s="198"/>
    </row>
    <row r="108" spans="1:8" x14ac:dyDescent="0.2">
      <c r="A108" s="257"/>
      <c r="B108" s="198"/>
      <c r="C108" s="198"/>
      <c r="D108" s="198"/>
      <c r="E108" s="198"/>
      <c r="F108" s="198"/>
      <c r="G108" s="198"/>
      <c r="H108" s="198"/>
    </row>
    <row r="109" spans="1:8" x14ac:dyDescent="0.2">
      <c r="A109" s="257"/>
      <c r="B109" s="198"/>
      <c r="C109" s="198"/>
      <c r="D109" s="198"/>
      <c r="E109" s="198"/>
      <c r="F109" s="198"/>
      <c r="G109" s="198"/>
      <c r="H109" s="198"/>
    </row>
    <row r="110" spans="1:8" x14ac:dyDescent="0.2">
      <c r="A110" s="257"/>
      <c r="B110" s="198"/>
      <c r="C110" s="198"/>
      <c r="D110" s="198"/>
      <c r="E110" s="198"/>
      <c r="F110" s="198"/>
      <c r="G110" s="198"/>
      <c r="H110" s="198"/>
    </row>
    <row r="111" spans="1:8" x14ac:dyDescent="0.2">
      <c r="A111" s="257"/>
      <c r="B111" s="198"/>
      <c r="C111" s="198"/>
      <c r="D111" s="198"/>
      <c r="E111" s="198"/>
      <c r="F111" s="198"/>
      <c r="G111" s="198"/>
      <c r="H111" s="198"/>
    </row>
    <row r="112" spans="1:8" x14ac:dyDescent="0.2">
      <c r="A112" s="257"/>
      <c r="B112" s="198"/>
      <c r="C112" s="198"/>
      <c r="D112" s="198"/>
      <c r="E112" s="198"/>
      <c r="F112" s="198"/>
      <c r="G112" s="198"/>
      <c r="H112" s="198"/>
    </row>
    <row r="113" spans="1:8" x14ac:dyDescent="0.2">
      <c r="A113" s="257"/>
      <c r="B113" s="198"/>
      <c r="C113" s="198"/>
      <c r="D113" s="198"/>
      <c r="E113" s="198"/>
      <c r="F113" s="198"/>
      <c r="G113" s="198"/>
      <c r="H113" s="198"/>
    </row>
    <row r="114" spans="1:8" x14ac:dyDescent="0.2">
      <c r="A114" s="257"/>
      <c r="B114" s="198"/>
      <c r="C114" s="198"/>
      <c r="D114" s="198"/>
      <c r="E114" s="198"/>
      <c r="F114" s="198"/>
      <c r="G114" s="198"/>
      <c r="H114" s="198"/>
    </row>
    <row r="115" spans="1:8" x14ac:dyDescent="0.2">
      <c r="A115" s="257"/>
      <c r="B115" s="198"/>
      <c r="C115" s="198"/>
      <c r="D115" s="198"/>
      <c r="E115" s="198"/>
      <c r="F115" s="198"/>
      <c r="G115" s="198"/>
      <c r="H115" s="198"/>
    </row>
    <row r="116" spans="1:8" x14ac:dyDescent="0.2">
      <c r="A116" s="258"/>
      <c r="B116" s="198"/>
      <c r="C116" s="199"/>
      <c r="D116" s="199"/>
      <c r="E116" s="199"/>
      <c r="F116" s="199"/>
      <c r="G116" s="199"/>
      <c r="H116" s="199"/>
    </row>
    <row r="117" spans="1:8" x14ac:dyDescent="0.2">
      <c r="A117" s="258"/>
      <c r="B117" s="198"/>
      <c r="C117" s="199"/>
      <c r="D117" s="199"/>
      <c r="E117" s="199"/>
      <c r="F117" s="199"/>
      <c r="G117" s="199"/>
      <c r="H117" s="199"/>
    </row>
    <row r="118" spans="1:8" x14ac:dyDescent="0.2">
      <c r="A118" s="258"/>
      <c r="B118" s="198"/>
      <c r="C118" s="199"/>
      <c r="D118" s="199"/>
      <c r="E118" s="199"/>
      <c r="F118" s="199"/>
      <c r="G118" s="199"/>
      <c r="H118" s="199"/>
    </row>
    <row r="119" spans="1:8" x14ac:dyDescent="0.2">
      <c r="A119" s="258"/>
      <c r="B119" s="198"/>
      <c r="C119" s="199"/>
      <c r="D119" s="199"/>
      <c r="E119" s="199"/>
      <c r="F119" s="199"/>
      <c r="G119" s="199"/>
      <c r="H119" s="199"/>
    </row>
    <row r="120" spans="1:8" x14ac:dyDescent="0.2">
      <c r="A120" s="258"/>
      <c r="B120" s="198"/>
      <c r="C120" s="199"/>
      <c r="D120" s="199"/>
      <c r="E120" s="199"/>
      <c r="F120" s="199"/>
      <c r="G120" s="199"/>
      <c r="H120" s="199"/>
    </row>
    <row r="121" spans="1:8" x14ac:dyDescent="0.2">
      <c r="A121" s="258"/>
      <c r="B121" s="198"/>
      <c r="C121" s="199"/>
      <c r="D121" s="199"/>
      <c r="E121" s="199"/>
      <c r="F121" s="199"/>
      <c r="G121" s="199"/>
      <c r="H121" s="199"/>
    </row>
    <row r="122" spans="1:8" x14ac:dyDescent="0.2">
      <c r="A122" s="258"/>
      <c r="B122" s="198"/>
      <c r="C122" s="199"/>
      <c r="D122" s="199"/>
      <c r="E122" s="199"/>
      <c r="F122" s="199"/>
      <c r="G122" s="199"/>
      <c r="H122" s="199"/>
    </row>
    <row r="123" spans="1:8" x14ac:dyDescent="0.2">
      <c r="A123" s="258"/>
      <c r="B123" s="198"/>
      <c r="C123" s="199"/>
      <c r="D123" s="199"/>
      <c r="E123" s="199"/>
      <c r="F123" s="199"/>
      <c r="G123" s="199"/>
      <c r="H123" s="199"/>
    </row>
    <row r="124" spans="1:8" x14ac:dyDescent="0.2">
      <c r="A124" s="258"/>
      <c r="B124" s="198"/>
      <c r="C124" s="199"/>
      <c r="D124" s="199"/>
      <c r="E124" s="199"/>
      <c r="F124" s="199"/>
      <c r="G124" s="199"/>
      <c r="H124" s="199"/>
    </row>
    <row r="125" spans="1:8" x14ac:dyDescent="0.2">
      <c r="A125" s="258"/>
      <c r="B125" s="198"/>
      <c r="C125" s="199"/>
      <c r="D125" s="199"/>
      <c r="E125" s="199"/>
      <c r="F125" s="199"/>
      <c r="G125" s="199"/>
      <c r="H125" s="199"/>
    </row>
    <row r="126" spans="1:8" x14ac:dyDescent="0.2">
      <c r="A126" s="258"/>
      <c r="B126" s="198"/>
      <c r="C126" s="199"/>
      <c r="D126" s="199"/>
      <c r="E126" s="199"/>
      <c r="F126" s="199"/>
      <c r="G126" s="199"/>
      <c r="H126" s="199"/>
    </row>
    <row r="127" spans="1:8" x14ac:dyDescent="0.2">
      <c r="A127" s="258"/>
      <c r="B127" s="198"/>
      <c r="C127" s="199"/>
      <c r="D127" s="199"/>
      <c r="E127" s="199"/>
      <c r="F127" s="199"/>
      <c r="G127" s="199"/>
      <c r="H127" s="199"/>
    </row>
    <row r="128" spans="1:8" x14ac:dyDescent="0.2">
      <c r="A128" s="258"/>
      <c r="B128" s="198"/>
      <c r="C128" s="199"/>
      <c r="D128" s="199"/>
      <c r="E128" s="199"/>
      <c r="F128" s="199"/>
      <c r="G128" s="199"/>
      <c r="H128" s="199"/>
    </row>
    <row r="129" spans="1:8" x14ac:dyDescent="0.2">
      <c r="A129" s="258"/>
      <c r="B129" s="198"/>
      <c r="C129" s="199"/>
      <c r="D129" s="199"/>
      <c r="E129" s="199"/>
      <c r="F129" s="199"/>
      <c r="G129" s="199"/>
      <c r="H129" s="199"/>
    </row>
    <row r="130" spans="1:8" x14ac:dyDescent="0.2">
      <c r="A130" s="258"/>
      <c r="B130" s="198"/>
      <c r="C130" s="199"/>
      <c r="D130" s="199"/>
      <c r="E130" s="199"/>
      <c r="F130" s="199"/>
      <c r="G130" s="199"/>
      <c r="H130" s="199"/>
    </row>
    <row r="131" spans="1:8" x14ac:dyDescent="0.2">
      <c r="A131" s="258"/>
      <c r="B131" s="198"/>
      <c r="C131" s="199"/>
      <c r="D131" s="199"/>
      <c r="E131" s="199"/>
      <c r="F131" s="199"/>
      <c r="G131" s="199"/>
      <c r="H131" s="199"/>
    </row>
    <row r="132" spans="1:8" x14ac:dyDescent="0.2">
      <c r="A132" s="258"/>
      <c r="B132" s="198"/>
      <c r="C132" s="199"/>
      <c r="D132" s="199"/>
      <c r="E132" s="199"/>
      <c r="F132" s="199"/>
      <c r="G132" s="199"/>
      <c r="H132" s="199"/>
    </row>
    <row r="133" spans="1:8" x14ac:dyDescent="0.2">
      <c r="A133" s="258"/>
      <c r="B133" s="198"/>
      <c r="C133" s="199"/>
      <c r="D133" s="199"/>
      <c r="E133" s="199"/>
      <c r="F133" s="199"/>
      <c r="G133" s="199"/>
      <c r="H133" s="199"/>
    </row>
    <row r="134" spans="1:8" x14ac:dyDescent="0.2">
      <c r="A134" s="258"/>
      <c r="B134" s="198"/>
      <c r="C134" s="199"/>
      <c r="D134" s="199"/>
      <c r="E134" s="199"/>
      <c r="F134" s="199"/>
      <c r="G134" s="199"/>
      <c r="H134" s="199"/>
    </row>
    <row r="135" spans="1:8" x14ac:dyDescent="0.2">
      <c r="A135" s="258"/>
      <c r="B135" s="198"/>
      <c r="C135" s="199"/>
      <c r="D135" s="199"/>
      <c r="E135" s="199"/>
      <c r="F135" s="199"/>
      <c r="G135" s="199"/>
      <c r="H135" s="199"/>
    </row>
    <row r="136" spans="1:8" x14ac:dyDescent="0.2">
      <c r="A136" s="258"/>
      <c r="B136" s="198"/>
      <c r="C136" s="199"/>
      <c r="D136" s="199"/>
      <c r="E136" s="199"/>
      <c r="F136" s="199"/>
      <c r="G136" s="199"/>
      <c r="H136" s="199"/>
    </row>
    <row r="137" spans="1:8" x14ac:dyDescent="0.2">
      <c r="A137" s="258"/>
      <c r="B137" s="198"/>
      <c r="C137" s="199"/>
      <c r="D137" s="199"/>
      <c r="E137" s="199"/>
      <c r="F137" s="199"/>
      <c r="G137" s="199"/>
      <c r="H137" s="199"/>
    </row>
    <row r="138" spans="1:8" x14ac:dyDescent="0.2">
      <c r="A138" s="258"/>
      <c r="B138" s="198"/>
      <c r="C138" s="199"/>
      <c r="D138" s="199"/>
      <c r="E138" s="199"/>
      <c r="F138" s="199"/>
      <c r="G138" s="199"/>
      <c r="H138" s="199"/>
    </row>
    <row r="139" spans="1:8" x14ac:dyDescent="0.2">
      <c r="A139" s="258"/>
      <c r="B139" s="198"/>
      <c r="C139" s="199"/>
      <c r="D139" s="199"/>
      <c r="E139" s="199"/>
      <c r="F139" s="199"/>
      <c r="G139" s="199"/>
      <c r="H139" s="199"/>
    </row>
    <row r="140" spans="1:8" x14ac:dyDescent="0.2">
      <c r="A140" s="258"/>
      <c r="B140" s="198"/>
      <c r="C140" s="199"/>
      <c r="D140" s="199"/>
      <c r="E140" s="199"/>
      <c r="F140" s="199"/>
      <c r="G140" s="199"/>
      <c r="H140" s="199"/>
    </row>
    <row r="141" spans="1:8" x14ac:dyDescent="0.2">
      <c r="A141" s="258"/>
      <c r="B141" s="198"/>
      <c r="C141" s="199"/>
      <c r="D141" s="199"/>
      <c r="E141" s="199"/>
      <c r="F141" s="199"/>
      <c r="G141" s="199"/>
      <c r="H141" s="199"/>
    </row>
    <row r="142" spans="1:8" x14ac:dyDescent="0.2">
      <c r="A142" s="258"/>
      <c r="B142" s="198"/>
      <c r="C142" s="199"/>
      <c r="D142" s="199"/>
      <c r="E142" s="199"/>
      <c r="F142" s="199"/>
      <c r="G142" s="199"/>
      <c r="H142" s="199"/>
    </row>
    <row r="143" spans="1:8" x14ac:dyDescent="0.2">
      <c r="A143" s="258"/>
      <c r="B143" s="198"/>
      <c r="C143" s="199"/>
      <c r="D143" s="199"/>
      <c r="E143" s="199"/>
      <c r="F143" s="199"/>
      <c r="G143" s="199"/>
      <c r="H143" s="199"/>
    </row>
    <row r="144" spans="1:8" x14ac:dyDescent="0.2">
      <c r="A144" s="258"/>
      <c r="B144" s="198"/>
      <c r="C144" s="199"/>
      <c r="D144" s="199"/>
      <c r="E144" s="199"/>
      <c r="F144" s="199"/>
      <c r="G144" s="199"/>
      <c r="H144" s="199"/>
    </row>
    <row r="145" spans="1:8" x14ac:dyDescent="0.2">
      <c r="A145" s="258"/>
      <c r="B145" s="198"/>
      <c r="C145" s="199"/>
      <c r="D145" s="199"/>
      <c r="E145" s="199"/>
      <c r="F145" s="199"/>
      <c r="G145" s="199"/>
      <c r="H145" s="199"/>
    </row>
    <row r="146" spans="1:8" x14ac:dyDescent="0.2">
      <c r="A146" s="258"/>
      <c r="B146" s="198"/>
      <c r="C146" s="199"/>
      <c r="D146" s="199"/>
      <c r="E146" s="199"/>
      <c r="F146" s="199"/>
      <c r="G146" s="199"/>
      <c r="H146" s="199"/>
    </row>
    <row r="147" spans="1:8" x14ac:dyDescent="0.2">
      <c r="A147" s="258"/>
      <c r="B147" s="198"/>
      <c r="C147" s="199"/>
      <c r="D147" s="199"/>
      <c r="E147" s="199"/>
      <c r="F147" s="199"/>
      <c r="G147" s="199"/>
      <c r="H147" s="199"/>
    </row>
    <row r="148" spans="1:8" x14ac:dyDescent="0.2">
      <c r="A148" s="258"/>
      <c r="B148" s="198"/>
      <c r="C148" s="199"/>
      <c r="D148" s="199"/>
      <c r="E148" s="199"/>
      <c r="F148" s="199"/>
      <c r="G148" s="199"/>
      <c r="H148" s="199"/>
    </row>
    <row r="149" spans="1:8" x14ac:dyDescent="0.2">
      <c r="A149" s="258"/>
      <c r="B149" s="198"/>
      <c r="C149" s="199"/>
      <c r="D149" s="199"/>
      <c r="E149" s="199"/>
      <c r="F149" s="199"/>
      <c r="G149" s="199"/>
      <c r="H149" s="199"/>
    </row>
    <row r="150" spans="1:8" x14ac:dyDescent="0.2">
      <c r="A150" s="258"/>
      <c r="B150" s="198"/>
      <c r="C150" s="199"/>
      <c r="D150" s="199"/>
      <c r="E150" s="199"/>
      <c r="F150" s="199"/>
      <c r="G150" s="199"/>
      <c r="H150" s="199"/>
    </row>
    <row r="151" spans="1:8" x14ac:dyDescent="0.2">
      <c r="A151" s="258"/>
      <c r="B151" s="198"/>
      <c r="C151" s="199"/>
      <c r="D151" s="199"/>
      <c r="E151" s="199"/>
      <c r="F151" s="199"/>
      <c r="G151" s="199"/>
      <c r="H151" s="199"/>
    </row>
    <row r="152" spans="1:8" x14ac:dyDescent="0.2">
      <c r="A152" s="258"/>
      <c r="B152" s="198"/>
      <c r="C152" s="199"/>
      <c r="D152" s="199"/>
      <c r="E152" s="199"/>
      <c r="F152" s="199"/>
      <c r="G152" s="199"/>
      <c r="H152" s="199"/>
    </row>
    <row r="153" spans="1:8" x14ac:dyDescent="0.2">
      <c r="A153" s="258"/>
      <c r="B153" s="198"/>
      <c r="C153" s="199"/>
      <c r="D153" s="199"/>
      <c r="E153" s="199"/>
      <c r="F153" s="199"/>
      <c r="G153" s="199"/>
      <c r="H153" s="199"/>
    </row>
    <row r="154" spans="1:8" x14ac:dyDescent="0.2">
      <c r="A154" s="258"/>
      <c r="B154" s="198"/>
      <c r="C154" s="199"/>
      <c r="D154" s="199"/>
      <c r="E154" s="199"/>
      <c r="F154" s="199"/>
      <c r="G154" s="199"/>
      <c r="H154" s="199"/>
    </row>
    <row r="155" spans="1:8" x14ac:dyDescent="0.2">
      <c r="A155" s="258"/>
      <c r="B155" s="198"/>
      <c r="C155" s="199"/>
      <c r="D155" s="199"/>
      <c r="E155" s="199"/>
      <c r="F155" s="199"/>
      <c r="G155" s="199"/>
      <c r="H155" s="199"/>
    </row>
    <row r="156" spans="1:8" x14ac:dyDescent="0.2">
      <c r="A156" s="258"/>
      <c r="B156" s="198"/>
      <c r="C156" s="199"/>
      <c r="D156" s="199"/>
      <c r="E156" s="199"/>
      <c r="F156" s="199"/>
      <c r="G156" s="199"/>
      <c r="H156" s="199"/>
    </row>
    <row r="157" spans="1:8" x14ac:dyDescent="0.2">
      <c r="A157" s="258"/>
      <c r="B157" s="198"/>
      <c r="C157" s="199"/>
      <c r="D157" s="199"/>
      <c r="E157" s="199"/>
      <c r="F157" s="199"/>
      <c r="G157" s="199"/>
      <c r="H157" s="199"/>
    </row>
    <row r="158" spans="1:8" x14ac:dyDescent="0.2">
      <c r="A158" s="258"/>
      <c r="B158" s="198"/>
      <c r="C158" s="199"/>
      <c r="D158" s="199"/>
      <c r="E158" s="199"/>
      <c r="F158" s="199"/>
      <c r="G158" s="199"/>
      <c r="H158" s="199"/>
    </row>
    <row r="159" spans="1:8" x14ac:dyDescent="0.2">
      <c r="A159" s="258"/>
      <c r="B159" s="198"/>
      <c r="C159" s="199"/>
      <c r="D159" s="199"/>
      <c r="E159" s="199"/>
      <c r="F159" s="199"/>
      <c r="G159" s="199"/>
      <c r="H159" s="199"/>
    </row>
    <row r="160" spans="1:8" x14ac:dyDescent="0.2">
      <c r="A160" s="258"/>
      <c r="B160" s="198"/>
      <c r="C160" s="199"/>
      <c r="D160" s="199"/>
      <c r="E160" s="199"/>
      <c r="F160" s="199"/>
      <c r="G160" s="199"/>
      <c r="H160" s="199"/>
    </row>
    <row r="161" spans="1:8" x14ac:dyDescent="0.2">
      <c r="A161" s="258"/>
      <c r="B161" s="198"/>
      <c r="C161" s="199"/>
      <c r="D161" s="199"/>
      <c r="E161" s="199"/>
      <c r="F161" s="199"/>
      <c r="G161" s="199"/>
      <c r="H161" s="199"/>
    </row>
    <row r="162" spans="1:8" x14ac:dyDescent="0.2">
      <c r="A162" s="258"/>
      <c r="B162" s="198"/>
      <c r="C162" s="199"/>
      <c r="D162" s="199"/>
      <c r="E162" s="199"/>
      <c r="F162" s="199"/>
      <c r="G162" s="199"/>
      <c r="H162" s="199"/>
    </row>
    <row r="163" spans="1:8" x14ac:dyDescent="0.2">
      <c r="A163" s="258"/>
      <c r="B163" s="198"/>
      <c r="C163" s="199"/>
      <c r="D163" s="199"/>
      <c r="E163" s="199"/>
      <c r="F163" s="199"/>
      <c r="G163" s="199"/>
      <c r="H163" s="199"/>
    </row>
    <row r="164" spans="1:8" x14ac:dyDescent="0.2">
      <c r="A164" s="258"/>
      <c r="B164" s="198"/>
      <c r="C164" s="199"/>
      <c r="D164" s="199"/>
      <c r="E164" s="199"/>
      <c r="F164" s="199"/>
      <c r="G164" s="199"/>
      <c r="H164" s="199"/>
    </row>
    <row r="165" spans="1:8" x14ac:dyDescent="0.2">
      <c r="A165" s="258"/>
      <c r="B165" s="198"/>
      <c r="C165" s="199"/>
      <c r="D165" s="199"/>
      <c r="E165" s="199"/>
      <c r="F165" s="199"/>
      <c r="G165" s="199"/>
      <c r="H165" s="199"/>
    </row>
    <row r="166" spans="1:8" x14ac:dyDescent="0.2">
      <c r="A166" s="258"/>
      <c r="B166" s="198"/>
      <c r="C166" s="199"/>
      <c r="D166" s="199"/>
      <c r="E166" s="199"/>
      <c r="F166" s="199"/>
      <c r="G166" s="199"/>
      <c r="H166" s="199"/>
    </row>
    <row r="167" spans="1:8" x14ac:dyDescent="0.2">
      <c r="A167" s="258"/>
      <c r="B167" s="198"/>
      <c r="C167" s="199"/>
      <c r="D167" s="199"/>
      <c r="E167" s="199"/>
      <c r="F167" s="199"/>
      <c r="G167" s="199"/>
      <c r="H167" s="199"/>
    </row>
    <row r="168" spans="1:8" x14ac:dyDescent="0.2">
      <c r="A168" s="258"/>
      <c r="B168" s="198"/>
      <c r="C168" s="199"/>
      <c r="D168" s="199"/>
      <c r="E168" s="199"/>
      <c r="F168" s="199"/>
      <c r="G168" s="199"/>
      <c r="H168" s="199"/>
    </row>
    <row r="169" spans="1:8" x14ac:dyDescent="0.2">
      <c r="A169" s="258"/>
      <c r="B169" s="198"/>
      <c r="C169" s="199"/>
      <c r="D169" s="199"/>
      <c r="E169" s="199"/>
      <c r="F169" s="199"/>
      <c r="G169" s="199"/>
      <c r="H169" s="199"/>
    </row>
    <row r="170" spans="1:8" x14ac:dyDescent="0.2">
      <c r="A170" s="258"/>
      <c r="B170" s="198"/>
      <c r="C170" s="199"/>
      <c r="D170" s="199"/>
      <c r="E170" s="199"/>
      <c r="F170" s="199"/>
      <c r="G170" s="199"/>
      <c r="H170" s="199"/>
    </row>
    <row r="171" spans="1:8" x14ac:dyDescent="0.2">
      <c r="A171" s="258"/>
      <c r="B171" s="198"/>
      <c r="C171" s="199"/>
      <c r="D171" s="199"/>
      <c r="E171" s="199"/>
      <c r="F171" s="199"/>
      <c r="G171" s="199"/>
      <c r="H171" s="199"/>
    </row>
    <row r="172" spans="1:8" x14ac:dyDescent="0.2">
      <c r="A172" s="258"/>
      <c r="B172" s="198"/>
      <c r="C172" s="199"/>
      <c r="D172" s="199"/>
      <c r="E172" s="199"/>
      <c r="F172" s="199"/>
      <c r="G172" s="199"/>
      <c r="H172" s="199"/>
    </row>
    <row r="173" spans="1:8" x14ac:dyDescent="0.2">
      <c r="A173" s="258"/>
      <c r="B173" s="198"/>
      <c r="C173" s="199"/>
      <c r="D173" s="199"/>
      <c r="E173" s="199"/>
      <c r="F173" s="199"/>
      <c r="G173" s="199"/>
      <c r="H173" s="199"/>
    </row>
    <row r="174" spans="1:8" x14ac:dyDescent="0.2">
      <c r="A174" s="258"/>
      <c r="B174" s="198"/>
      <c r="C174" s="199"/>
      <c r="D174" s="199"/>
      <c r="E174" s="199"/>
      <c r="F174" s="199"/>
      <c r="G174" s="199"/>
      <c r="H174" s="199"/>
    </row>
    <row r="175" spans="1:8" x14ac:dyDescent="0.2">
      <c r="A175" s="258"/>
      <c r="B175" s="198"/>
      <c r="C175" s="199"/>
      <c r="D175" s="199"/>
      <c r="E175" s="199"/>
      <c r="F175" s="199"/>
      <c r="G175" s="199"/>
      <c r="H175" s="199"/>
    </row>
    <row r="176" spans="1:8" x14ac:dyDescent="0.2">
      <c r="A176" s="258"/>
      <c r="B176" s="198"/>
      <c r="C176" s="199"/>
      <c r="D176" s="199"/>
      <c r="E176" s="199"/>
      <c r="F176" s="199"/>
      <c r="G176" s="199"/>
      <c r="H176" s="199"/>
    </row>
    <row r="177" spans="1:8" x14ac:dyDescent="0.2">
      <c r="A177" s="258"/>
      <c r="B177" s="198"/>
      <c r="C177" s="199"/>
      <c r="D177" s="199"/>
      <c r="E177" s="199"/>
      <c r="F177" s="199"/>
      <c r="G177" s="199"/>
      <c r="H177" s="199"/>
    </row>
    <row r="178" spans="1:8" x14ac:dyDescent="0.2">
      <c r="A178" s="258"/>
      <c r="B178" s="198"/>
      <c r="C178" s="199"/>
      <c r="D178" s="199"/>
      <c r="E178" s="199"/>
      <c r="F178" s="199"/>
      <c r="G178" s="199"/>
      <c r="H178" s="199"/>
    </row>
    <row r="179" spans="1:8" x14ac:dyDescent="0.2">
      <c r="A179" s="258"/>
      <c r="B179" s="198"/>
      <c r="C179" s="199"/>
      <c r="D179" s="199"/>
      <c r="E179" s="199"/>
      <c r="F179" s="199"/>
      <c r="G179" s="199"/>
      <c r="H179" s="199"/>
    </row>
    <row r="180" spans="1:8" x14ac:dyDescent="0.2">
      <c r="A180" s="258"/>
      <c r="B180" s="198"/>
      <c r="C180" s="199"/>
      <c r="D180" s="199"/>
      <c r="E180" s="199"/>
      <c r="F180" s="199"/>
      <c r="G180" s="199"/>
      <c r="H180" s="199"/>
    </row>
    <row r="181" spans="1:8" x14ac:dyDescent="0.2">
      <c r="A181" s="258"/>
      <c r="B181" s="198"/>
      <c r="C181" s="199"/>
      <c r="D181" s="199"/>
      <c r="E181" s="199"/>
      <c r="F181" s="199"/>
      <c r="G181" s="199"/>
      <c r="H181" s="199"/>
    </row>
    <row r="182" spans="1:8" x14ac:dyDescent="0.2">
      <c r="A182" s="258"/>
      <c r="B182" s="198"/>
      <c r="C182" s="199"/>
      <c r="D182" s="199"/>
      <c r="E182" s="199"/>
      <c r="F182" s="199"/>
      <c r="G182" s="199"/>
      <c r="H182" s="199"/>
    </row>
    <row r="183" spans="1:8" x14ac:dyDescent="0.2">
      <c r="A183" s="258"/>
      <c r="B183" s="198"/>
      <c r="C183" s="199"/>
      <c r="D183" s="199"/>
      <c r="E183" s="199"/>
      <c r="F183" s="199"/>
      <c r="G183" s="199"/>
      <c r="H183" s="199"/>
    </row>
    <row r="184" spans="1:8" x14ac:dyDescent="0.2">
      <c r="A184" s="258"/>
      <c r="B184" s="198"/>
      <c r="C184" s="199"/>
      <c r="D184" s="199"/>
      <c r="E184" s="199"/>
      <c r="F184" s="199"/>
      <c r="G184" s="199"/>
      <c r="H184" s="199"/>
    </row>
    <row r="185" spans="1:8" x14ac:dyDescent="0.2">
      <c r="A185" s="258"/>
      <c r="B185" s="198"/>
      <c r="C185" s="199"/>
      <c r="D185" s="199"/>
      <c r="E185" s="199"/>
      <c r="F185" s="199"/>
      <c r="G185" s="199"/>
      <c r="H185" s="199"/>
    </row>
    <row r="186" spans="1:8" x14ac:dyDescent="0.2">
      <c r="A186" s="258"/>
      <c r="B186" s="198"/>
      <c r="C186" s="199"/>
      <c r="D186" s="199"/>
      <c r="E186" s="199"/>
      <c r="F186" s="199"/>
      <c r="G186" s="199"/>
      <c r="H186" s="199"/>
    </row>
  </sheetData>
  <mergeCells count="66">
    <mergeCell ref="A26:A27"/>
    <mergeCell ref="B26:B27"/>
    <mergeCell ref="B50:B51"/>
    <mergeCell ref="A50:A51"/>
    <mergeCell ref="B57:B58"/>
    <mergeCell ref="A57:A58"/>
    <mergeCell ref="A55:A56"/>
    <mergeCell ref="B55:B56"/>
    <mergeCell ref="B52:B53"/>
    <mergeCell ref="A52:A53"/>
    <mergeCell ref="A39:A40"/>
    <mergeCell ref="B41:H41"/>
    <mergeCell ref="A42:A46"/>
    <mergeCell ref="B42:B46"/>
    <mergeCell ref="B39:B40"/>
    <mergeCell ref="A37:A38"/>
    <mergeCell ref="A60:A61"/>
    <mergeCell ref="B83:B84"/>
    <mergeCell ref="A83:A84"/>
    <mergeCell ref="A78:A79"/>
    <mergeCell ref="B78:B79"/>
    <mergeCell ref="B80:B81"/>
    <mergeCell ref="A80:A81"/>
    <mergeCell ref="A66:A69"/>
    <mergeCell ref="B66:B69"/>
    <mergeCell ref="A62:A63"/>
    <mergeCell ref="B62:B63"/>
    <mergeCell ref="A64:A65"/>
    <mergeCell ref="B64:B65"/>
    <mergeCell ref="G8:H8"/>
    <mergeCell ref="B75:B77"/>
    <mergeCell ref="A75:A77"/>
    <mergeCell ref="B70:B73"/>
    <mergeCell ref="A70:A73"/>
    <mergeCell ref="B28:B29"/>
    <mergeCell ref="A28:A29"/>
    <mergeCell ref="A35:A36"/>
    <mergeCell ref="B35:B36"/>
    <mergeCell ref="A31:A32"/>
    <mergeCell ref="B31:B32"/>
    <mergeCell ref="A33:A34"/>
    <mergeCell ref="B33:B34"/>
    <mergeCell ref="B48:B49"/>
    <mergeCell ref="A48:A49"/>
    <mergeCell ref="B60:B61"/>
    <mergeCell ref="E1:H1"/>
    <mergeCell ref="A6:H6"/>
    <mergeCell ref="A5:H5"/>
    <mergeCell ref="E2:H2"/>
    <mergeCell ref="E3:H3"/>
    <mergeCell ref="B37:B38"/>
    <mergeCell ref="H9:H10"/>
    <mergeCell ref="A9:A10"/>
    <mergeCell ref="B9:B10"/>
    <mergeCell ref="C9:C10"/>
    <mergeCell ref="F9:F10"/>
    <mergeCell ref="G9:G10"/>
    <mergeCell ref="D9:E9"/>
    <mergeCell ref="B24:B25"/>
    <mergeCell ref="A24:A25"/>
    <mergeCell ref="B12:B16"/>
    <mergeCell ref="A17:A19"/>
    <mergeCell ref="B17:B19"/>
    <mergeCell ref="A21:A22"/>
    <mergeCell ref="B21:B22"/>
    <mergeCell ref="A12:A16"/>
  </mergeCells>
  <pageMargins left="0.39370078740157483" right="0.39370078740157483" top="0.59055118110236227" bottom="0.39370078740157483" header="0.19685039370078741" footer="0.19685039370078741"/>
  <pageSetup paperSize="9" scale="98" fitToHeight="0" orientation="landscape" r:id="rId1"/>
  <headerFooter differentFirst="1" alignWithMargins="0">
    <oddHeader>&amp;C&amp;"Times New Roman,обычный"&amp;8&amp;P</oddHeader>
    <oddFooter>&amp;L&amp;8&amp;Z&amp;F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BreakPreview" topLeftCell="A9" zoomScale="70" zoomScaleNormal="80" zoomScaleSheetLayoutView="70" zoomScalePageLayoutView="90" workbookViewId="0">
      <pane xSplit="3" ySplit="5" topLeftCell="D28" activePane="bottomRight" state="frozen"/>
      <selection activeCell="A9" sqref="A9"/>
      <selection pane="topRight" activeCell="D9" sqref="D9"/>
      <selection pane="bottomLeft" activeCell="A14" sqref="A14"/>
      <selection pane="bottomRight" activeCell="B31" sqref="B31"/>
    </sheetView>
  </sheetViews>
  <sheetFormatPr defaultRowHeight="15.75" x14ac:dyDescent="0.25"/>
  <cols>
    <col min="1" max="1" width="5.7109375" style="79" customWidth="1"/>
    <col min="2" max="2" width="36" style="80" customWidth="1"/>
    <col min="3" max="3" width="11.7109375" style="79" customWidth="1"/>
    <col min="4" max="4" width="10.42578125" style="79" customWidth="1"/>
    <col min="5" max="5" width="9.28515625" style="79" customWidth="1"/>
    <col min="6" max="6" width="11.5703125" style="79" customWidth="1"/>
    <col min="7" max="7" width="9.28515625" style="79" customWidth="1"/>
    <col min="8" max="8" width="13.7109375" style="79" customWidth="1"/>
    <col min="9" max="9" width="50.85546875" style="80" customWidth="1"/>
    <col min="10" max="16384" width="9.140625" style="81"/>
  </cols>
  <sheetData>
    <row r="1" spans="1:9" s="78" customFormat="1" ht="15" customHeight="1" x14ac:dyDescent="0.2">
      <c r="A1" s="75"/>
      <c r="B1" s="76"/>
      <c r="C1" s="77"/>
      <c r="D1" s="77"/>
      <c r="E1" s="77"/>
      <c r="F1" s="376" t="s">
        <v>271</v>
      </c>
      <c r="G1" s="376"/>
      <c r="H1" s="376"/>
      <c r="I1" s="376"/>
    </row>
    <row r="2" spans="1:9" s="78" customFormat="1" ht="15" customHeight="1" x14ac:dyDescent="0.2">
      <c r="A2" s="75"/>
      <c r="B2" s="76"/>
      <c r="C2" s="77"/>
      <c r="D2" s="77"/>
      <c r="E2" s="77"/>
      <c r="F2" s="376" t="s">
        <v>6</v>
      </c>
      <c r="G2" s="376"/>
      <c r="H2" s="376"/>
      <c r="I2" s="376"/>
    </row>
    <row r="3" spans="1:9" s="78" customFormat="1" ht="15" customHeight="1" x14ac:dyDescent="0.2">
      <c r="A3" s="75"/>
      <c r="B3" s="76"/>
      <c r="C3" s="77"/>
      <c r="D3" s="77"/>
      <c r="E3" s="77"/>
      <c r="F3" s="376" t="s">
        <v>7</v>
      </c>
      <c r="G3" s="376"/>
      <c r="H3" s="376"/>
      <c r="I3" s="376"/>
    </row>
    <row r="4" spans="1:9" ht="15" customHeight="1" x14ac:dyDescent="0.25">
      <c r="F4" s="116"/>
      <c r="G4" s="116"/>
      <c r="H4" s="116"/>
      <c r="I4" s="117"/>
    </row>
    <row r="5" spans="1:9" ht="15" customHeight="1" x14ac:dyDescent="0.25">
      <c r="A5" s="377"/>
      <c r="B5" s="377"/>
      <c r="C5" s="377"/>
      <c r="D5" s="377"/>
      <c r="E5" s="377"/>
      <c r="F5" s="377"/>
      <c r="G5" s="377"/>
      <c r="H5" s="377"/>
      <c r="I5" s="377"/>
    </row>
    <row r="6" spans="1:9" ht="45" customHeight="1" x14ac:dyDescent="0.25">
      <c r="A6" s="374" t="s">
        <v>165</v>
      </c>
      <c r="B6" s="374"/>
      <c r="C6" s="374"/>
      <c r="D6" s="374"/>
      <c r="E6" s="374"/>
      <c r="F6" s="374"/>
      <c r="G6" s="374"/>
      <c r="H6" s="374"/>
      <c r="I6" s="374"/>
    </row>
    <row r="7" spans="1:9" ht="15" customHeight="1" x14ac:dyDescent="0.25">
      <c r="A7" s="374" t="s">
        <v>364</v>
      </c>
      <c r="B7" s="374"/>
      <c r="C7" s="374"/>
      <c r="D7" s="374"/>
      <c r="E7" s="374"/>
      <c r="F7" s="374"/>
      <c r="G7" s="374"/>
      <c r="H7" s="374"/>
      <c r="I7" s="374"/>
    </row>
    <row r="8" spans="1:9" ht="15" customHeight="1" x14ac:dyDescent="0.25">
      <c r="A8" s="82"/>
      <c r="B8" s="28"/>
      <c r="C8" s="82"/>
      <c r="D8" s="82"/>
      <c r="E8" s="82"/>
      <c r="F8" s="82"/>
      <c r="G8" s="82"/>
      <c r="H8" s="82"/>
      <c r="I8" s="28"/>
    </row>
    <row r="9" spans="1:9" ht="26.25" customHeight="1" x14ac:dyDescent="0.25">
      <c r="A9" s="375" t="s">
        <v>10</v>
      </c>
      <c r="B9" s="268" t="s">
        <v>218</v>
      </c>
      <c r="C9" s="378" t="s">
        <v>62</v>
      </c>
      <c r="D9" s="268" t="s">
        <v>11</v>
      </c>
      <c r="E9" s="268"/>
      <c r="F9" s="268"/>
      <c r="G9" s="268"/>
      <c r="H9" s="268"/>
      <c r="I9" s="268" t="s">
        <v>276</v>
      </c>
    </row>
    <row r="10" spans="1:9" ht="26.25" customHeight="1" x14ac:dyDescent="0.25">
      <c r="A10" s="375"/>
      <c r="B10" s="268"/>
      <c r="C10" s="378"/>
      <c r="D10" s="378" t="s">
        <v>272</v>
      </c>
      <c r="E10" s="378" t="s">
        <v>273</v>
      </c>
      <c r="F10" s="378"/>
      <c r="G10" s="378"/>
      <c r="H10" s="378" t="s">
        <v>275</v>
      </c>
      <c r="I10" s="268"/>
    </row>
    <row r="11" spans="1:9" ht="34.5" customHeight="1" x14ac:dyDescent="0.25">
      <c r="A11" s="375"/>
      <c r="B11" s="268"/>
      <c r="C11" s="378"/>
      <c r="D11" s="378"/>
      <c r="E11" s="161" t="s">
        <v>274</v>
      </c>
      <c r="F11" s="159" t="s">
        <v>99</v>
      </c>
      <c r="G11" s="159" t="s">
        <v>100</v>
      </c>
      <c r="H11" s="378"/>
      <c r="I11" s="268"/>
    </row>
    <row r="12" spans="1:9" x14ac:dyDescent="0.25">
      <c r="A12" s="83">
        <v>1</v>
      </c>
      <c r="B12" s="118">
        <v>2</v>
      </c>
      <c r="C12" s="118">
        <v>3</v>
      </c>
      <c r="D12" s="118">
        <v>4</v>
      </c>
      <c r="E12" s="118">
        <v>5</v>
      </c>
      <c r="F12" s="118">
        <v>6</v>
      </c>
      <c r="G12" s="118"/>
      <c r="H12" s="118"/>
      <c r="I12" s="118">
        <v>7</v>
      </c>
    </row>
    <row r="13" spans="1:9" ht="21" customHeight="1" x14ac:dyDescent="0.25">
      <c r="A13" s="84" t="s">
        <v>13</v>
      </c>
      <c r="B13" s="379" t="s">
        <v>103</v>
      </c>
      <c r="C13" s="266"/>
      <c r="D13" s="266"/>
      <c r="E13" s="266"/>
      <c r="F13" s="266"/>
      <c r="G13" s="266"/>
      <c r="H13" s="266"/>
      <c r="I13" s="266"/>
    </row>
    <row r="14" spans="1:9" ht="48.75" customHeight="1" x14ac:dyDescent="0.25">
      <c r="A14" s="84" t="s">
        <v>15</v>
      </c>
      <c r="B14" s="158" t="s">
        <v>133</v>
      </c>
      <c r="C14" s="118" t="s">
        <v>177</v>
      </c>
      <c r="D14" s="85">
        <v>98.94</v>
      </c>
      <c r="E14" s="85"/>
      <c r="F14" s="85"/>
      <c r="G14" s="85"/>
      <c r="H14" s="85"/>
      <c r="I14" s="120" t="s">
        <v>309</v>
      </c>
    </row>
    <row r="15" spans="1:9" s="91" customFormat="1" ht="117.75" customHeight="1" x14ac:dyDescent="0.25">
      <c r="A15" s="70" t="s">
        <v>123</v>
      </c>
      <c r="B15" s="158" t="s">
        <v>250</v>
      </c>
      <c r="C15" s="118" t="s">
        <v>41</v>
      </c>
      <c r="D15" s="112">
        <v>2</v>
      </c>
      <c r="E15" s="112">
        <v>0</v>
      </c>
      <c r="F15" s="112">
        <v>0</v>
      </c>
      <c r="G15" s="112">
        <v>2</v>
      </c>
      <c r="H15" s="112">
        <v>0</v>
      </c>
      <c r="I15" s="174" t="s">
        <v>372</v>
      </c>
    </row>
    <row r="16" spans="1:9" s="91" customFormat="1" ht="35.25" customHeight="1" x14ac:dyDescent="0.25">
      <c r="A16" s="70" t="s">
        <v>124</v>
      </c>
      <c r="B16" s="71" t="s">
        <v>134</v>
      </c>
      <c r="C16" s="118" t="s">
        <v>138</v>
      </c>
      <c r="D16" s="96">
        <v>0.23400000000000001</v>
      </c>
      <c r="E16" s="96"/>
      <c r="F16" s="96"/>
      <c r="G16" s="96"/>
      <c r="H16" s="96"/>
      <c r="I16" s="120" t="s">
        <v>309</v>
      </c>
    </row>
    <row r="17" spans="1:9" s="91" customFormat="1" ht="35.25" customHeight="1" x14ac:dyDescent="0.25">
      <c r="A17" s="70" t="s">
        <v>128</v>
      </c>
      <c r="B17" s="71" t="s">
        <v>135</v>
      </c>
      <c r="C17" s="118" t="s">
        <v>139</v>
      </c>
      <c r="D17" s="85">
        <v>62.1</v>
      </c>
      <c r="E17" s="97"/>
      <c r="F17" s="85"/>
      <c r="G17" s="85"/>
      <c r="H17" s="85"/>
      <c r="I17" s="120" t="s">
        <v>309</v>
      </c>
    </row>
    <row r="18" spans="1:9" s="91" customFormat="1" ht="36" customHeight="1" x14ac:dyDescent="0.25">
      <c r="A18" s="92" t="s">
        <v>129</v>
      </c>
      <c r="B18" s="71" t="s">
        <v>136</v>
      </c>
      <c r="C18" s="118" t="s">
        <v>138</v>
      </c>
      <c r="D18" s="96">
        <v>0.17599999999999999</v>
      </c>
      <c r="E18" s="96"/>
      <c r="F18" s="96"/>
      <c r="G18" s="96"/>
      <c r="H18" s="96"/>
      <c r="I18" s="120" t="s">
        <v>309</v>
      </c>
    </row>
    <row r="19" spans="1:9" s="91" customFormat="1" ht="34.5" customHeight="1" x14ac:dyDescent="0.25">
      <c r="A19" s="70" t="s">
        <v>158</v>
      </c>
      <c r="B19" s="71" t="s">
        <v>137</v>
      </c>
      <c r="C19" s="118" t="s">
        <v>139</v>
      </c>
      <c r="D19" s="85">
        <v>32.1</v>
      </c>
      <c r="E19" s="85"/>
      <c r="F19" s="85"/>
      <c r="G19" s="85"/>
      <c r="H19" s="85"/>
      <c r="I19" s="120" t="s">
        <v>309</v>
      </c>
    </row>
    <row r="20" spans="1:9" ht="84" customHeight="1" x14ac:dyDescent="0.25">
      <c r="A20" s="86" t="s">
        <v>168</v>
      </c>
      <c r="B20" s="74" t="s">
        <v>169</v>
      </c>
      <c r="C20" s="87" t="s">
        <v>41</v>
      </c>
      <c r="D20" s="95">
        <v>5</v>
      </c>
      <c r="E20" s="95">
        <v>0</v>
      </c>
      <c r="F20" s="95">
        <v>0</v>
      </c>
      <c r="G20" s="95">
        <v>5</v>
      </c>
      <c r="H20" s="95">
        <v>0</v>
      </c>
      <c r="I20" s="158" t="s">
        <v>365</v>
      </c>
    </row>
    <row r="21" spans="1:9" ht="15.75" customHeight="1" x14ac:dyDescent="0.25">
      <c r="A21" s="84" t="s">
        <v>21</v>
      </c>
      <c r="B21" s="380" t="s">
        <v>22</v>
      </c>
      <c r="C21" s="380"/>
      <c r="D21" s="380"/>
      <c r="E21" s="380"/>
      <c r="F21" s="380"/>
      <c r="G21" s="380"/>
      <c r="H21" s="380"/>
      <c r="I21" s="380"/>
    </row>
    <row r="22" spans="1:9" ht="20.25" customHeight="1" x14ac:dyDescent="0.25">
      <c r="A22" s="84" t="s">
        <v>23</v>
      </c>
      <c r="B22" s="270" t="s">
        <v>104</v>
      </c>
      <c r="C22" s="270"/>
      <c r="D22" s="270"/>
      <c r="E22" s="270"/>
      <c r="F22" s="270"/>
      <c r="G22" s="270"/>
      <c r="H22" s="270"/>
      <c r="I22" s="270"/>
    </row>
    <row r="23" spans="1:9" s="99" customFormat="1" ht="51" customHeight="1" x14ac:dyDescent="0.25">
      <c r="A23" s="70" t="s">
        <v>24</v>
      </c>
      <c r="B23" s="158" t="s">
        <v>249</v>
      </c>
      <c r="C23" s="118" t="s">
        <v>47</v>
      </c>
      <c r="D23" s="101">
        <v>8000</v>
      </c>
      <c r="E23" s="101">
        <v>2950</v>
      </c>
      <c r="F23" s="101">
        <v>4150</v>
      </c>
      <c r="G23" s="101">
        <v>5400</v>
      </c>
      <c r="H23" s="101">
        <v>6503.6</v>
      </c>
      <c r="I23" s="158"/>
    </row>
    <row r="24" spans="1:9" s="99" customFormat="1" ht="50.25" customHeight="1" x14ac:dyDescent="0.25">
      <c r="A24" s="70" t="s">
        <v>25</v>
      </c>
      <c r="B24" s="158" t="s">
        <v>0</v>
      </c>
      <c r="C24" s="118" t="s">
        <v>12</v>
      </c>
      <c r="D24" s="101">
        <v>11500</v>
      </c>
      <c r="E24" s="101">
        <v>4700</v>
      </c>
      <c r="F24" s="101">
        <v>5800</v>
      </c>
      <c r="G24" s="101">
        <v>6400</v>
      </c>
      <c r="H24" s="101">
        <v>7208.9</v>
      </c>
      <c r="I24" s="158"/>
    </row>
    <row r="25" spans="1:9" ht="78.75" customHeight="1" x14ac:dyDescent="0.25">
      <c r="A25" s="88" t="s">
        <v>26</v>
      </c>
      <c r="B25" s="89" t="s">
        <v>49</v>
      </c>
      <c r="C25" s="90" t="s">
        <v>50</v>
      </c>
      <c r="D25" s="118">
        <v>0</v>
      </c>
      <c r="E25" s="118">
        <v>0</v>
      </c>
      <c r="F25" s="118">
        <v>0</v>
      </c>
      <c r="G25" s="118">
        <v>0</v>
      </c>
      <c r="H25" s="118">
        <v>0</v>
      </c>
      <c r="I25" s="120"/>
    </row>
    <row r="26" spans="1:9" ht="79.5" customHeight="1" x14ac:dyDescent="0.25">
      <c r="A26" s="88" t="s">
        <v>27</v>
      </c>
      <c r="B26" s="89" t="s">
        <v>51</v>
      </c>
      <c r="C26" s="90" t="s">
        <v>52</v>
      </c>
      <c r="D26" s="90" t="s">
        <v>366</v>
      </c>
      <c r="E26" s="118">
        <v>0</v>
      </c>
      <c r="F26" s="118">
        <v>0</v>
      </c>
      <c r="G26" s="118">
        <v>0</v>
      </c>
      <c r="H26" s="205" t="s">
        <v>367</v>
      </c>
      <c r="I26" s="120"/>
    </row>
    <row r="27" spans="1:9" ht="48.75" customHeight="1" x14ac:dyDescent="0.25">
      <c r="A27" s="84" t="s">
        <v>84</v>
      </c>
      <c r="B27" s="158" t="s">
        <v>86</v>
      </c>
      <c r="C27" s="118" t="s">
        <v>41</v>
      </c>
      <c r="D27" s="98">
        <v>4</v>
      </c>
      <c r="E27" s="98">
        <v>4</v>
      </c>
      <c r="F27" s="98">
        <v>4</v>
      </c>
      <c r="G27" s="98">
        <v>4</v>
      </c>
      <c r="H27" s="98">
        <v>4</v>
      </c>
      <c r="I27" s="158"/>
    </row>
    <row r="28" spans="1:9" ht="96.75" customHeight="1" x14ac:dyDescent="0.25">
      <c r="A28" s="84" t="s">
        <v>85</v>
      </c>
      <c r="B28" s="158" t="s">
        <v>9</v>
      </c>
      <c r="C28" s="118" t="s">
        <v>88</v>
      </c>
      <c r="D28" s="95">
        <v>90</v>
      </c>
      <c r="E28" s="95">
        <v>90</v>
      </c>
      <c r="F28" s="95">
        <v>90</v>
      </c>
      <c r="G28" s="95">
        <v>90</v>
      </c>
      <c r="H28" s="95">
        <v>86</v>
      </c>
      <c r="I28" s="158"/>
    </row>
    <row r="29" spans="1:9" ht="21.75" customHeight="1" x14ac:dyDescent="0.25">
      <c r="A29" s="84" t="s">
        <v>70</v>
      </c>
      <c r="B29" s="270" t="s">
        <v>105</v>
      </c>
      <c r="C29" s="270"/>
      <c r="D29" s="270"/>
      <c r="E29" s="270"/>
      <c r="F29" s="160"/>
      <c r="G29" s="160"/>
      <c r="H29" s="160"/>
      <c r="I29" s="201"/>
    </row>
    <row r="30" spans="1:9" ht="39" customHeight="1" x14ac:dyDescent="0.25">
      <c r="A30" s="84" t="s">
        <v>72</v>
      </c>
      <c r="B30" s="158" t="s">
        <v>58</v>
      </c>
      <c r="C30" s="118" t="s">
        <v>59</v>
      </c>
      <c r="D30" s="93">
        <v>17.899999999999999</v>
      </c>
      <c r="E30" s="119" t="s">
        <v>310</v>
      </c>
      <c r="F30" s="119" t="s">
        <v>310</v>
      </c>
      <c r="G30" s="119" t="s">
        <v>310</v>
      </c>
      <c r="H30" s="93">
        <v>17.600000000000001</v>
      </c>
      <c r="I30" s="120"/>
    </row>
    <row r="31" spans="1:9" ht="51" customHeight="1" x14ac:dyDescent="0.25">
      <c r="A31" s="84" t="s">
        <v>73</v>
      </c>
      <c r="B31" s="158" t="s">
        <v>60</v>
      </c>
      <c r="C31" s="118" t="s">
        <v>41</v>
      </c>
      <c r="D31" s="98">
        <v>5</v>
      </c>
      <c r="E31" s="119" t="s">
        <v>310</v>
      </c>
      <c r="F31" s="119" t="s">
        <v>310</v>
      </c>
      <c r="G31" s="119" t="s">
        <v>310</v>
      </c>
      <c r="H31" s="98">
        <v>2</v>
      </c>
      <c r="I31" s="120"/>
    </row>
    <row r="32" spans="1:9" ht="51.75" customHeight="1" x14ac:dyDescent="0.25">
      <c r="A32" s="200" t="s">
        <v>74</v>
      </c>
      <c r="B32" s="74" t="s">
        <v>241</v>
      </c>
      <c r="C32" s="87" t="s">
        <v>55</v>
      </c>
      <c r="D32" s="70">
        <v>18.3</v>
      </c>
      <c r="E32" s="119" t="s">
        <v>310</v>
      </c>
      <c r="F32" s="119" t="s">
        <v>310</v>
      </c>
      <c r="G32" s="119" t="s">
        <v>310</v>
      </c>
      <c r="H32" s="93">
        <v>18</v>
      </c>
      <c r="I32" s="120"/>
    </row>
  </sheetData>
  <mergeCells count="18">
    <mergeCell ref="B29:E29"/>
    <mergeCell ref="B13:I13"/>
    <mergeCell ref="B21:I21"/>
    <mergeCell ref="B22:I22"/>
    <mergeCell ref="B9:B11"/>
    <mergeCell ref="C9:C11"/>
    <mergeCell ref="I9:I11"/>
    <mergeCell ref="D10:D11"/>
    <mergeCell ref="A6:I6"/>
    <mergeCell ref="A9:A11"/>
    <mergeCell ref="F1:I1"/>
    <mergeCell ref="F2:I2"/>
    <mergeCell ref="F3:I3"/>
    <mergeCell ref="A5:I5"/>
    <mergeCell ref="A7:I7"/>
    <mergeCell ref="E10:G10"/>
    <mergeCell ref="D9:H9"/>
    <mergeCell ref="H10:H11"/>
  </mergeCells>
  <phoneticPr fontId="2" type="noConversion"/>
  <pageMargins left="0.59055118110236227" right="0.39370078740157483" top="0.78740157480314965" bottom="0.59055118110236227" header="0.31496062992125984" footer="0.19685039370078741"/>
  <pageSetup paperSize="9" scale="59" fitToHeight="0" orientation="portrait" r:id="rId1"/>
  <headerFooter>
    <oddHeader>&amp;C&amp;P</oddHeader>
    <oddFooter>&amp;L&amp;8&amp;Z&amp;F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zoomScale="75" workbookViewId="0">
      <selection activeCell="I8" sqref="I8:I9"/>
    </sheetView>
  </sheetViews>
  <sheetFormatPr defaultRowHeight="12.75" x14ac:dyDescent="0.2"/>
  <cols>
    <col min="1" max="1" width="5.7109375" style="1" customWidth="1"/>
    <col min="2" max="2" width="28.42578125" style="1" customWidth="1"/>
    <col min="3" max="3" width="9.7109375" style="1" customWidth="1"/>
    <col min="4" max="4" width="15.140625" style="1" customWidth="1"/>
    <col min="5" max="5" width="8.7109375" style="1" customWidth="1"/>
    <col min="6" max="7" width="9.42578125" style="1" customWidth="1"/>
    <col min="8" max="8" width="10.85546875" style="1" customWidth="1"/>
    <col min="9" max="9" width="25.7109375" style="1" customWidth="1"/>
    <col min="10" max="16384" width="9.140625" style="1"/>
  </cols>
  <sheetData>
    <row r="1" spans="1:10" ht="2.25" customHeight="1" x14ac:dyDescent="0.2">
      <c r="G1" s="383" t="s">
        <v>94</v>
      </c>
      <c r="H1" s="383"/>
      <c r="I1" s="383"/>
    </row>
    <row r="2" spans="1:10" ht="38.450000000000003" customHeight="1" x14ac:dyDescent="0.2">
      <c r="G2" s="383"/>
      <c r="H2" s="383"/>
      <c r="I2" s="383"/>
    </row>
    <row r="3" spans="1:10" ht="13.5" customHeight="1" x14ac:dyDescent="0.2">
      <c r="G3" s="3"/>
      <c r="H3" s="3"/>
      <c r="I3" s="3"/>
    </row>
    <row r="4" spans="1:10" ht="7.9" customHeight="1" x14ac:dyDescent="0.2">
      <c r="G4" s="3"/>
      <c r="H4" s="3"/>
      <c r="I4" s="3"/>
    </row>
    <row r="5" spans="1:10" ht="13.15" customHeight="1" x14ac:dyDescent="0.2">
      <c r="A5" s="374" t="s">
        <v>95</v>
      </c>
      <c r="B5" s="374"/>
      <c r="C5" s="374"/>
      <c r="D5" s="374"/>
      <c r="E5" s="374"/>
      <c r="F5" s="374"/>
      <c r="G5" s="374"/>
      <c r="H5" s="374"/>
      <c r="I5" s="374"/>
    </row>
    <row r="6" spans="1:10" ht="61.5" customHeight="1" x14ac:dyDescent="0.2">
      <c r="A6" s="374"/>
      <c r="B6" s="374"/>
      <c r="C6" s="374"/>
      <c r="D6" s="374"/>
      <c r="E6" s="374"/>
      <c r="F6" s="374"/>
      <c r="G6" s="374"/>
      <c r="H6" s="374"/>
      <c r="I6" s="374"/>
    </row>
    <row r="7" spans="1:10" ht="12" customHeight="1" x14ac:dyDescent="0.2">
      <c r="A7" s="2"/>
      <c r="B7" s="2"/>
      <c r="C7" s="2"/>
      <c r="D7" s="2"/>
      <c r="E7" s="2"/>
      <c r="F7" s="2"/>
      <c r="G7" s="2"/>
      <c r="H7" s="2"/>
      <c r="I7" s="2"/>
    </row>
    <row r="8" spans="1:10" ht="12" hidden="1" customHeight="1" x14ac:dyDescent="0.2">
      <c r="A8" s="2"/>
      <c r="B8" s="2"/>
      <c r="C8" s="2"/>
      <c r="D8" s="2"/>
      <c r="E8" s="2"/>
      <c r="F8" s="2"/>
      <c r="G8" s="2"/>
      <c r="H8" s="2"/>
      <c r="I8" s="2"/>
    </row>
    <row r="9" spans="1:10" ht="8.25" hidden="1" customHeight="1" x14ac:dyDescent="0.2">
      <c r="J9" s="4"/>
    </row>
    <row r="10" spans="1:10" x14ac:dyDescent="0.2">
      <c r="A10" s="384" t="s">
        <v>10</v>
      </c>
      <c r="B10" s="384" t="s">
        <v>96</v>
      </c>
      <c r="C10" s="385" t="s">
        <v>62</v>
      </c>
      <c r="D10" s="384" t="s">
        <v>11</v>
      </c>
      <c r="E10" s="384"/>
      <c r="F10" s="384"/>
      <c r="G10" s="384"/>
      <c r="H10" s="384"/>
      <c r="I10" s="384" t="s">
        <v>102</v>
      </c>
    </row>
    <row r="11" spans="1:10" ht="13.5" customHeight="1" x14ac:dyDescent="0.2">
      <c r="A11" s="384"/>
      <c r="B11" s="384"/>
      <c r="C11" s="385"/>
      <c r="D11" s="384" t="s">
        <v>97</v>
      </c>
      <c r="E11" s="384" t="s">
        <v>81</v>
      </c>
      <c r="F11" s="384"/>
      <c r="G11" s="384"/>
      <c r="H11" s="381" t="s">
        <v>101</v>
      </c>
      <c r="I11" s="384"/>
    </row>
    <row r="12" spans="1:10" ht="51" customHeight="1" x14ac:dyDescent="0.2">
      <c r="A12" s="384"/>
      <c r="B12" s="384"/>
      <c r="C12" s="385"/>
      <c r="D12" s="384"/>
      <c r="E12" s="5" t="s">
        <v>98</v>
      </c>
      <c r="F12" s="5" t="s">
        <v>99</v>
      </c>
      <c r="G12" s="5" t="s">
        <v>100</v>
      </c>
      <c r="H12" s="382"/>
      <c r="I12" s="384"/>
    </row>
    <row r="13" spans="1:10" ht="12" customHeight="1" x14ac:dyDescent="0.2">
      <c r="A13" s="5">
        <v>1</v>
      </c>
      <c r="B13" s="5">
        <v>2</v>
      </c>
      <c r="C13" s="5">
        <v>3</v>
      </c>
      <c r="D13" s="5">
        <v>4</v>
      </c>
      <c r="E13" s="5">
        <v>5</v>
      </c>
      <c r="F13" s="5">
        <v>6</v>
      </c>
      <c r="G13" s="5">
        <v>7</v>
      </c>
      <c r="H13" s="5">
        <v>8</v>
      </c>
      <c r="I13" s="5">
        <v>9</v>
      </c>
    </row>
    <row r="14" spans="1:10" ht="19.149999999999999" customHeight="1" x14ac:dyDescent="0.2">
      <c r="A14" s="6" t="s">
        <v>13</v>
      </c>
      <c r="B14" s="389" t="s">
        <v>14</v>
      </c>
      <c r="C14" s="389"/>
      <c r="D14" s="389"/>
      <c r="E14" s="389"/>
      <c r="F14" s="389"/>
      <c r="G14" s="389"/>
      <c r="H14" s="389"/>
      <c r="I14" s="389"/>
    </row>
    <row r="15" spans="1:10" ht="30.75" customHeight="1" x14ac:dyDescent="0.2">
      <c r="A15" s="6" t="s">
        <v>15</v>
      </c>
      <c r="B15" s="386" t="s">
        <v>16</v>
      </c>
      <c r="C15" s="390"/>
      <c r="D15" s="390"/>
      <c r="E15" s="390"/>
      <c r="F15" s="390"/>
      <c r="G15" s="390"/>
      <c r="H15" s="390"/>
      <c r="I15" s="391"/>
    </row>
    <row r="16" spans="1:10" ht="57" customHeight="1" x14ac:dyDescent="0.2">
      <c r="A16" s="6" t="s">
        <v>17</v>
      </c>
      <c r="B16" s="8" t="s">
        <v>34</v>
      </c>
      <c r="C16" s="5" t="s">
        <v>35</v>
      </c>
      <c r="D16" s="13">
        <v>5235.3</v>
      </c>
      <c r="E16" s="5"/>
      <c r="F16" s="5"/>
      <c r="G16" s="5"/>
      <c r="H16" s="5"/>
      <c r="I16" s="5" t="s">
        <v>83</v>
      </c>
    </row>
    <row r="17" spans="1:9" ht="39" customHeight="1" x14ac:dyDescent="0.2">
      <c r="A17" s="6" t="s">
        <v>18</v>
      </c>
      <c r="B17" s="8" t="s">
        <v>36</v>
      </c>
      <c r="C17" s="5" t="s">
        <v>12</v>
      </c>
      <c r="D17" s="13">
        <v>14.9</v>
      </c>
      <c r="E17" s="5"/>
      <c r="F17" s="5"/>
      <c r="G17" s="5"/>
      <c r="H17" s="5"/>
      <c r="I17" s="5" t="s">
        <v>83</v>
      </c>
    </row>
    <row r="18" spans="1:9" ht="165" customHeight="1" x14ac:dyDescent="0.2">
      <c r="A18" s="6" t="s">
        <v>19</v>
      </c>
      <c r="B18" s="9" t="s">
        <v>37</v>
      </c>
      <c r="C18" s="5" t="s">
        <v>38</v>
      </c>
      <c r="D18" s="13">
        <v>65.099999999999994</v>
      </c>
      <c r="E18" s="5"/>
      <c r="F18" s="5"/>
      <c r="G18" s="5"/>
      <c r="H18" s="5"/>
      <c r="I18" s="5" t="s">
        <v>83</v>
      </c>
    </row>
    <row r="19" spans="1:9" ht="156" customHeight="1" x14ac:dyDescent="0.2">
      <c r="A19" s="6" t="s">
        <v>20</v>
      </c>
      <c r="B19" s="9" t="s">
        <v>39</v>
      </c>
      <c r="C19" s="5" t="s">
        <v>38</v>
      </c>
      <c r="D19" s="13">
        <v>83.2</v>
      </c>
      <c r="E19" s="5"/>
      <c r="F19" s="5"/>
      <c r="G19" s="5"/>
      <c r="H19" s="5"/>
      <c r="I19" s="5" t="s">
        <v>83</v>
      </c>
    </row>
    <row r="20" spans="1:9" ht="43.5" customHeight="1" x14ac:dyDescent="0.2">
      <c r="A20" s="6" t="s">
        <v>44</v>
      </c>
      <c r="B20" s="8" t="s">
        <v>40</v>
      </c>
      <c r="C20" s="5" t="s">
        <v>41</v>
      </c>
      <c r="D20" s="14">
        <v>13</v>
      </c>
      <c r="E20" s="11"/>
      <c r="F20" s="11"/>
      <c r="G20" s="11"/>
      <c r="H20" s="11"/>
      <c r="I20" s="5" t="s">
        <v>83</v>
      </c>
    </row>
    <row r="21" spans="1:9" ht="60.75" customHeight="1" x14ac:dyDescent="0.2">
      <c r="A21" s="6" t="s">
        <v>45</v>
      </c>
      <c r="B21" s="8" t="s">
        <v>42</v>
      </c>
      <c r="C21" s="5" t="s">
        <v>43</v>
      </c>
      <c r="D21" s="19">
        <v>1E-3</v>
      </c>
      <c r="E21" s="12"/>
      <c r="F21" s="12"/>
      <c r="G21" s="12"/>
      <c r="H21" s="12"/>
      <c r="I21" s="5" t="s">
        <v>83</v>
      </c>
    </row>
    <row r="22" spans="1:9" ht="21.75" customHeight="1" x14ac:dyDescent="0.2">
      <c r="A22" s="6" t="s">
        <v>21</v>
      </c>
      <c r="B22" s="392" t="s">
        <v>22</v>
      </c>
      <c r="C22" s="393"/>
      <c r="D22" s="393"/>
      <c r="E22" s="393"/>
      <c r="F22" s="393"/>
      <c r="G22" s="393"/>
      <c r="H22" s="393"/>
      <c r="I22" s="394"/>
    </row>
    <row r="23" spans="1:9" ht="21.75" customHeight="1" x14ac:dyDescent="0.2">
      <c r="A23" s="6" t="s">
        <v>23</v>
      </c>
      <c r="B23" s="386" t="s">
        <v>75</v>
      </c>
      <c r="C23" s="387"/>
      <c r="D23" s="387"/>
      <c r="E23" s="387"/>
      <c r="F23" s="387"/>
      <c r="G23" s="387"/>
      <c r="H23" s="387"/>
      <c r="I23" s="388"/>
    </row>
    <row r="24" spans="1:9" ht="25.5" x14ac:dyDescent="0.2">
      <c r="A24" s="6" t="s">
        <v>24</v>
      </c>
      <c r="B24" s="8" t="s">
        <v>46</v>
      </c>
      <c r="C24" s="5" t="s">
        <v>47</v>
      </c>
      <c r="D24" s="15">
        <v>7250</v>
      </c>
      <c r="E24" s="15">
        <v>2850</v>
      </c>
      <c r="F24" s="15">
        <v>4420</v>
      </c>
      <c r="G24" s="15">
        <v>5690</v>
      </c>
      <c r="H24" s="15">
        <v>5963.6</v>
      </c>
      <c r="I24" s="5"/>
    </row>
    <row r="25" spans="1:9" ht="25.5" x14ac:dyDescent="0.2">
      <c r="A25" s="6" t="s">
        <v>25</v>
      </c>
      <c r="B25" s="8" t="s">
        <v>48</v>
      </c>
      <c r="C25" s="5" t="s">
        <v>12</v>
      </c>
      <c r="D25" s="15">
        <v>16550</v>
      </c>
      <c r="E25" s="15">
        <v>7250</v>
      </c>
      <c r="F25" s="15">
        <v>9420</v>
      </c>
      <c r="G25" s="15">
        <v>10350</v>
      </c>
      <c r="H25" s="15">
        <v>11057.7</v>
      </c>
      <c r="I25" s="5"/>
    </row>
    <row r="26" spans="1:9" ht="63.75" x14ac:dyDescent="0.2">
      <c r="A26" s="6" t="s">
        <v>26</v>
      </c>
      <c r="B26" s="8" t="s">
        <v>49</v>
      </c>
      <c r="C26" s="5" t="s">
        <v>50</v>
      </c>
      <c r="D26" s="16" t="s">
        <v>80</v>
      </c>
      <c r="E26" s="12"/>
      <c r="F26" s="12"/>
      <c r="G26" s="12"/>
      <c r="H26" s="12"/>
      <c r="I26" s="5" t="s">
        <v>83</v>
      </c>
    </row>
    <row r="27" spans="1:9" ht="72" customHeight="1" x14ac:dyDescent="0.2">
      <c r="A27" s="6" t="s">
        <v>27</v>
      </c>
      <c r="B27" s="8" t="s">
        <v>51</v>
      </c>
      <c r="C27" s="5" t="s">
        <v>52</v>
      </c>
      <c r="D27" s="15" t="s">
        <v>82</v>
      </c>
      <c r="E27" s="12"/>
      <c r="F27" s="12"/>
      <c r="G27" s="12"/>
      <c r="H27" s="12"/>
      <c r="I27" s="5" t="s">
        <v>83</v>
      </c>
    </row>
    <row r="28" spans="1:9" ht="54.6" customHeight="1" x14ac:dyDescent="0.2">
      <c r="A28" s="6" t="s">
        <v>84</v>
      </c>
      <c r="B28" s="8" t="s">
        <v>86</v>
      </c>
      <c r="C28" s="5" t="s">
        <v>41</v>
      </c>
      <c r="D28" s="15">
        <v>8</v>
      </c>
      <c r="E28" s="12"/>
      <c r="F28" s="12"/>
      <c r="G28" s="12"/>
      <c r="H28" s="12"/>
      <c r="I28" s="5" t="s">
        <v>83</v>
      </c>
    </row>
    <row r="29" spans="1:9" ht="86.25" customHeight="1" x14ac:dyDescent="0.2">
      <c r="A29" s="6" t="s">
        <v>85</v>
      </c>
      <c r="B29" s="8" t="s">
        <v>87</v>
      </c>
      <c r="C29" s="5" t="s">
        <v>88</v>
      </c>
      <c r="D29" s="15">
        <v>276</v>
      </c>
      <c r="E29" s="12"/>
      <c r="F29" s="12"/>
      <c r="G29" s="12"/>
      <c r="H29" s="12"/>
      <c r="I29" s="5" t="s">
        <v>83</v>
      </c>
    </row>
    <row r="30" spans="1:9" ht="24" customHeight="1" x14ac:dyDescent="0.2">
      <c r="A30" s="6" t="s">
        <v>28</v>
      </c>
      <c r="B30" s="386" t="s">
        <v>53</v>
      </c>
      <c r="C30" s="387"/>
      <c r="D30" s="387"/>
      <c r="E30" s="387"/>
      <c r="F30" s="387"/>
      <c r="G30" s="387"/>
      <c r="H30" s="387"/>
      <c r="I30" s="388"/>
    </row>
    <row r="31" spans="1:9" ht="32.25" customHeight="1" x14ac:dyDescent="0.2">
      <c r="A31" s="6" t="s">
        <v>29</v>
      </c>
      <c r="B31" s="7" t="s">
        <v>54</v>
      </c>
      <c r="C31" s="11" t="s">
        <v>55</v>
      </c>
      <c r="D31" s="15">
        <v>0</v>
      </c>
      <c r="E31" s="15"/>
      <c r="F31" s="15"/>
      <c r="G31" s="15"/>
      <c r="H31" s="15"/>
      <c r="I31" s="5" t="s">
        <v>83</v>
      </c>
    </row>
    <row r="32" spans="1:9" ht="40.15" customHeight="1" x14ac:dyDescent="0.2">
      <c r="A32" s="6" t="s">
        <v>30</v>
      </c>
      <c r="B32" s="7" t="s">
        <v>56</v>
      </c>
      <c r="C32" s="11" t="s">
        <v>57</v>
      </c>
      <c r="D32" s="15">
        <v>0</v>
      </c>
      <c r="E32" s="15"/>
      <c r="F32" s="15"/>
      <c r="G32" s="15"/>
      <c r="H32" s="15"/>
      <c r="I32" s="5" t="s">
        <v>83</v>
      </c>
    </row>
    <row r="33" spans="1:9" ht="24" customHeight="1" x14ac:dyDescent="0.2">
      <c r="A33" s="6" t="s">
        <v>70</v>
      </c>
      <c r="B33" s="386" t="s">
        <v>71</v>
      </c>
      <c r="C33" s="387"/>
      <c r="D33" s="387"/>
      <c r="E33" s="387"/>
      <c r="F33" s="387"/>
      <c r="G33" s="388"/>
      <c r="H33" s="17"/>
      <c r="I33" s="18"/>
    </row>
    <row r="34" spans="1:9" ht="42.6" customHeight="1" x14ac:dyDescent="0.2">
      <c r="A34" s="6" t="s">
        <v>72</v>
      </c>
      <c r="B34" s="8" t="s">
        <v>58</v>
      </c>
      <c r="C34" s="5" t="s">
        <v>59</v>
      </c>
      <c r="D34" s="14">
        <v>16.8</v>
      </c>
      <c r="E34" s="5"/>
      <c r="F34" s="6"/>
      <c r="G34" s="10"/>
      <c r="H34" s="12"/>
      <c r="I34" s="5" t="s">
        <v>83</v>
      </c>
    </row>
    <row r="35" spans="1:9" ht="46.15" customHeight="1" x14ac:dyDescent="0.2">
      <c r="A35" s="6" t="s">
        <v>73</v>
      </c>
      <c r="B35" s="8" t="s">
        <v>60</v>
      </c>
      <c r="C35" s="5" t="s">
        <v>41</v>
      </c>
      <c r="D35" s="14">
        <v>30</v>
      </c>
      <c r="E35" s="5"/>
      <c r="F35" s="6"/>
      <c r="G35" s="10"/>
      <c r="H35" s="12"/>
      <c r="I35" s="5" t="s">
        <v>83</v>
      </c>
    </row>
    <row r="36" spans="1:9" ht="51" customHeight="1" x14ac:dyDescent="0.2">
      <c r="A36" s="6" t="s">
        <v>74</v>
      </c>
      <c r="B36" s="8" t="s">
        <v>61</v>
      </c>
      <c r="C36" s="5" t="s">
        <v>55</v>
      </c>
      <c r="D36" s="14">
        <v>446.5</v>
      </c>
      <c r="E36" s="5"/>
      <c r="F36" s="6"/>
      <c r="G36" s="10"/>
      <c r="H36" s="12"/>
      <c r="I36" s="5" t="s">
        <v>83</v>
      </c>
    </row>
  </sheetData>
  <mergeCells count="16">
    <mergeCell ref="B30:I30"/>
    <mergeCell ref="B33:G33"/>
    <mergeCell ref="B14:I14"/>
    <mergeCell ref="B15:I15"/>
    <mergeCell ref="B22:I22"/>
    <mergeCell ref="B23:I23"/>
    <mergeCell ref="H11:H12"/>
    <mergeCell ref="G1:I2"/>
    <mergeCell ref="A5:I6"/>
    <mergeCell ref="A10:A12"/>
    <mergeCell ref="B10:B12"/>
    <mergeCell ref="C10:C12"/>
    <mergeCell ref="D10:H10"/>
    <mergeCell ref="I10:I12"/>
    <mergeCell ref="D11:D12"/>
    <mergeCell ref="E11:G11"/>
  </mergeCells>
  <phoneticPr fontId="2" type="noConversion"/>
  <printOptions horizontalCentered="1"/>
  <pageMargins left="0.78740157480314965" right="0.78740157480314965" top="0.39370078740157483" bottom="0.39370078740157483" header="0.11811023622047245" footer="0.51181102362204722"/>
  <pageSetup paperSize="9" orientation="landscape" r:id="rId1"/>
  <headerFooter alignWithMargins="0">
    <oddHeader>&amp;C&amp;8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11</vt:i4>
      </vt:variant>
    </vt:vector>
  </HeadingPairs>
  <TitlesOfParts>
    <vt:vector size="17" baseType="lpstr">
      <vt:lpstr>прил.12</vt:lpstr>
      <vt:lpstr>прил.14 (2)</vt:lpstr>
      <vt:lpstr>прил.13</vt:lpstr>
      <vt:lpstr>прил.14</vt:lpstr>
      <vt:lpstr>прил. 15</vt:lpstr>
      <vt:lpstr>пр17</vt:lpstr>
      <vt:lpstr>пр17!Заголовки_для_печати</vt:lpstr>
      <vt:lpstr>'прил. 15'!Заголовки_для_печати</vt:lpstr>
      <vt:lpstr>прил.12!Заголовки_для_печати</vt:lpstr>
      <vt:lpstr>прил.13!Заголовки_для_печати</vt:lpstr>
      <vt:lpstr>прил.14!Заголовки_для_печати</vt:lpstr>
      <vt:lpstr>'прил.14 (2)'!Заголовки_для_печати</vt:lpstr>
      <vt:lpstr>'прил. 15'!Область_печати</vt:lpstr>
      <vt:lpstr>прил.12!Область_печати</vt:lpstr>
      <vt:lpstr>прил.13!Область_печати</vt:lpstr>
      <vt:lpstr>прил.14!Область_печати</vt:lpstr>
      <vt:lpstr>'прил.14 (2)'!Область_печати</vt:lpstr>
    </vt:vector>
  </TitlesOfParts>
  <Company>21</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Kianov</dc:creator>
  <cp:lastModifiedBy>Гончар Евгения Валентиновна</cp:lastModifiedBy>
  <cp:lastPrinted>2018-10-16T02:48:56Z</cp:lastPrinted>
  <dcterms:created xsi:type="dcterms:W3CDTF">2012-10-04T05:48:25Z</dcterms:created>
  <dcterms:modified xsi:type="dcterms:W3CDTF">2018-10-17T04:57:37Z</dcterms:modified>
</cp:coreProperties>
</file>